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acosta\Documents\"/>
    </mc:Choice>
  </mc:AlternateContent>
  <bookViews>
    <workbookView xWindow="0" yWindow="0" windowWidth="20490" windowHeight="6855" activeTab="1"/>
  </bookViews>
  <sheets>
    <sheet name="Evaluación PT 2019" sheetId="9" r:id="rId1"/>
    <sheet name="Resumen de resultados" sheetId="12" r:id="rId2"/>
    <sheet name="Hoja1" sheetId="10" state="hidden" r:id="rId3"/>
  </sheets>
  <externalReferences>
    <externalReference r:id="rId4"/>
    <externalReference r:id="rId5"/>
  </externalReferences>
  <definedNames>
    <definedName name="_xlnm._FilterDatabase" localSheetId="0" hidden="1">'Evaluación PT 2019'!$A$12:$R$68</definedName>
    <definedName name="_xlnm._FilterDatabase" localSheetId="1" hidden="1">'[1]PRELIMINAR POA'!#REF!</definedName>
    <definedName name="_xlnm._FilterDatabase" hidden="1">'[1]PRELIMINAR POA'!#REF!</definedName>
    <definedName name="_xlnm.Print_Area" localSheetId="0">'Evaluación PT 2019'!$A$1:$R$72</definedName>
    <definedName name="_xlnm.Print_Area" localSheetId="1">#REF!</definedName>
    <definedName name="_xlnm.Print_Area">#REF!</definedName>
    <definedName name="MyExchangeRate" localSheetId="0">#REF!</definedName>
    <definedName name="MyExchangeRate" localSheetId="1">#REF!</definedName>
    <definedName name="MyExchangeRate">#REF!</definedName>
    <definedName name="OLE_LINK1" localSheetId="0">#REF!</definedName>
    <definedName name="OLE_LINK1" localSheetId="1">#REF!</definedName>
    <definedName name="OLE_LINK1">#REF!</definedName>
    <definedName name="_xlnm.Print_Titles" localSheetId="0">'Evaluación PT 2019'!$11:$15</definedName>
    <definedName name="_xlnm.Print_Titles" localSheetId="1">#REF!</definedName>
    <definedName name="_xlnm.Print_Titles">#REF!</definedName>
    <definedName name="x" localSheetId="0">#REF!</definedName>
    <definedName name="x" localSheetId="1">#REF!</definedName>
    <definedName name="x">#REF!</definedName>
    <definedName name="Z_1992F7E4_1E53_4481_BA17_DD12AA9F966D_.wvu.PrintArea" localSheetId="0" hidden="1">#REF!</definedName>
    <definedName name="Z_1992F7E4_1E53_4481_BA17_DD12AA9F966D_.wvu.PrintArea" localSheetId="1" hidden="1">#REF!</definedName>
    <definedName name="Z_1992F7E4_1E53_4481_BA17_DD12AA9F966D_.wvu.PrintArea" hidden="1">#REF!</definedName>
    <definedName name="Z_4636F452_EA90_4649_AA40_380207579D3F_.wvu.Rows" hidden="1">'[1]PRELIMINAR POA'!$191:$191,'[1]PRELIMINAR POA'!$3699:$3705</definedName>
    <definedName name="Z_A01F15F0_446B_4031_8939_F73EA6CB975B_.wvu.PrintArea" localSheetId="0" hidden="1">#REF!</definedName>
    <definedName name="Z_A01F15F0_446B_4031_8939_F73EA6CB975B_.wvu.PrintArea" localSheetId="1" hidden="1">#REF!</definedName>
    <definedName name="Z_A01F15F0_446B_4031_8939_F73EA6CB975B_.wvu.PrintArea" hidden="1">#REF!</definedName>
    <definedName name="Z_A01F15F0_446B_4031_8939_F73EA6CB975B_.wvu.Rows" hidden="1">'[2]POA GENERAL'!$191:$191,'[2]POA GENERAL'!$2787:$2787,'[2]POA GENERAL'!$3699:$3705</definedName>
    <definedName name="Z_A4678EA1_6D48_4DAD_9A41_8C1ADB2E3BBF_.wvu.PrintArea" localSheetId="0" hidden="1">#REF!</definedName>
    <definedName name="Z_A4678EA1_6D48_4DAD_9A41_8C1ADB2E3BBF_.wvu.PrintArea" localSheetId="1" hidden="1">#REF!</definedName>
    <definedName name="Z_A4678EA1_6D48_4DAD_9A41_8C1ADB2E3BBF_.wvu.PrintArea" hidden="1">#REF!</definedName>
    <definedName name="Z_A4678EA1_6D48_4DAD_9A41_8C1ADB2E3BBF_.wvu.Rows" hidden="1">'[1]PRELIMINAR POA'!$191:$191,'[1]PRELIMINAR POA'!$2787:$2787,'[1]PRELIMINAR POA'!$3699:$3705</definedName>
    <definedName name="Z_AD437F39_83AA_45A2_BE5C_6BF2B6959FBD_.wvu.PrintArea" localSheetId="0" hidden="1">#REF!</definedName>
    <definedName name="Z_AD437F39_83AA_45A2_BE5C_6BF2B6959FBD_.wvu.PrintArea" localSheetId="1" hidden="1">#REF!</definedName>
    <definedName name="Z_AD437F39_83AA_45A2_BE5C_6BF2B6959FBD_.wvu.PrintArea" hidden="1">#REF!</definedName>
    <definedName name="Z_BFDEDB31_9899_48A8_914B_CA36B71B031E_.wvu.PrintArea" localSheetId="0" hidden="1">#REF!</definedName>
    <definedName name="Z_BFDEDB31_9899_48A8_914B_CA36B71B031E_.wvu.PrintArea" localSheetId="1" hidden="1">#REF!</definedName>
    <definedName name="Z_BFDEDB31_9899_48A8_914B_CA36B71B031E_.wvu.PrintArea" hidden="1">#REF!</definedName>
    <definedName name="Z_BFDEDB31_9899_48A8_914B_CA36B71B031E_.wvu.Rows" hidden="1">'[1]PRELIMINAR POA'!$191:$191,'[1]PRELIMINAR POA'!$2787:$2787,'[1]PRELIMINAR POA'!$3699:$3705</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26" i="9" l="1"/>
  <c r="E46" i="9"/>
  <c r="E39" i="9"/>
  <c r="C8" i="12"/>
  <c r="C7" i="12"/>
  <c r="C6" i="12"/>
  <c r="C5" i="12"/>
  <c r="Q64" i="9"/>
  <c r="Q63" i="9"/>
  <c r="Q62" i="9"/>
  <c r="Q59" i="9"/>
  <c r="Q60" i="9"/>
  <c r="Q54" i="9"/>
  <c r="Q49" i="9"/>
  <c r="Q46" i="9"/>
  <c r="Q44" i="9"/>
  <c r="Q43" i="9"/>
  <c r="Q39" i="9"/>
  <c r="Q31" i="9"/>
  <c r="Q25" i="9"/>
  <c r="Q16" i="9"/>
  <c r="Q15" i="9"/>
  <c r="Q21" i="9"/>
  <c r="Q17" i="9"/>
  <c r="C10" i="12" l="1"/>
  <c r="Q67" i="9" l="1"/>
  <c r="Q66" i="9"/>
  <c r="Q65" i="9"/>
  <c r="L8" i="12" l="1"/>
  <c r="L7" i="12"/>
  <c r="L6" i="12"/>
  <c r="L5" i="12"/>
  <c r="K8" i="12"/>
  <c r="K7" i="12"/>
  <c r="K6" i="12"/>
  <c r="K5" i="12"/>
  <c r="J8" i="12"/>
  <c r="J7" i="12"/>
  <c r="J6" i="12"/>
  <c r="J5" i="12"/>
  <c r="I8" i="12"/>
  <c r="I7" i="12"/>
  <c r="I6" i="12"/>
  <c r="I5" i="12"/>
  <c r="H8" i="12"/>
  <c r="H7" i="12"/>
  <c r="H6" i="12"/>
  <c r="H5" i="12"/>
  <c r="Q68" i="9" l="1"/>
  <c r="L9" i="12"/>
  <c r="K9" i="12"/>
  <c r="J9" i="12"/>
  <c r="I9" i="12"/>
  <c r="H9" i="12"/>
  <c r="M9" i="12" l="1"/>
  <c r="E5" i="12" s="1"/>
  <c r="E6" i="12" l="1"/>
  <c r="E8" i="12"/>
  <c r="E7" i="12"/>
  <c r="E9" i="12"/>
  <c r="E10" i="12" l="1"/>
</calcChain>
</file>

<file path=xl/sharedStrings.xml><?xml version="1.0" encoding="utf-8"?>
<sst xmlns="http://schemas.openxmlformats.org/spreadsheetml/2006/main" count="239" uniqueCount="165">
  <si>
    <t>No.</t>
  </si>
  <si>
    <t>Indicadores</t>
  </si>
  <si>
    <t>Parcial</t>
  </si>
  <si>
    <t>Cumplido</t>
  </si>
  <si>
    <t>C</t>
  </si>
  <si>
    <t>PA</t>
  </si>
  <si>
    <t>No cumplido</t>
  </si>
  <si>
    <t>NC</t>
  </si>
  <si>
    <t>Observaciones de la DIGEIG</t>
  </si>
  <si>
    <t>DIRECCIÓN GENERAL DE ÉTICA E INTEGRIDAD GUBERNAMENTAL</t>
  </si>
  <si>
    <t>Creada mediante Decreto No. 486-12, de fecha  21 de agosto 2012</t>
  </si>
  <si>
    <t>Comisión de Ética Pública (CEP)</t>
  </si>
  <si>
    <t xml:space="preserve">DATOS GENERALES DE LA INSTITUCIÓN </t>
  </si>
  <si>
    <t>Institución:</t>
  </si>
  <si>
    <t>PARA USO DE LA DIGEIG</t>
  </si>
  <si>
    <t xml:space="preserve">Ponderación </t>
  </si>
  <si>
    <t xml:space="preserve">Descripción </t>
  </si>
  <si>
    <t xml:space="preserve">Período de ejecución proyectado </t>
  </si>
  <si>
    <t xml:space="preserve">Medios de verificación </t>
  </si>
  <si>
    <t>Tecnico Evaluador:</t>
  </si>
  <si>
    <t xml:space="preserve">Valor de la actividad </t>
  </si>
  <si>
    <t xml:space="preserve">Cantidad de actividades proyectadas </t>
  </si>
  <si>
    <t>DETALLE DE LAS ACTIVIDADES PROGRAMADAS</t>
  </si>
  <si>
    <t>Puntuación otorgada</t>
  </si>
  <si>
    <t>Cantidad de Servidores en la institución:</t>
  </si>
  <si>
    <t>Pendiente</t>
  </si>
  <si>
    <t>N/A</t>
  </si>
  <si>
    <t>P</t>
  </si>
  <si>
    <t>No Aplica</t>
  </si>
  <si>
    <t>T1</t>
  </si>
  <si>
    <t>T2</t>
  </si>
  <si>
    <t>T3</t>
  </si>
  <si>
    <t>T4</t>
  </si>
  <si>
    <t xml:space="preserve">Leyenda </t>
  </si>
  <si>
    <t>Trimestre 1 (enero, febrero, marzo)</t>
  </si>
  <si>
    <t>Trimestre 2 (abril, mayo, junio)</t>
  </si>
  <si>
    <t>Trimestre 3 (julio, agosto, septiembre)</t>
  </si>
  <si>
    <t>Trimestre 4 (octubre, noviembre, diciembre)</t>
  </si>
  <si>
    <t>RESUMEN DE RESULTADOS</t>
  </si>
  <si>
    <t xml:space="preserve"> Descripción de lo realizado</t>
  </si>
  <si>
    <t>Fecha (s) de realización de la actividad</t>
  </si>
  <si>
    <t>Cantidad de actividades realizadas</t>
  </si>
  <si>
    <r>
      <rPr>
        <b/>
        <sz val="20"/>
        <color theme="0"/>
        <rFont val="Arial"/>
        <family val="2"/>
      </rPr>
      <t>PARA LLENADO DE LAS CEP</t>
    </r>
    <r>
      <rPr>
        <sz val="14"/>
        <color theme="0"/>
        <rFont val="Arial"/>
        <family val="2"/>
      </rPr>
      <t xml:space="preserve"> </t>
    </r>
  </si>
  <si>
    <t>Aplicar encuestas para medir el conocimiento de los servidores públicos en la institución sobre temas relacionados a la ética, integridad, transparencia y prácticas anti-corrupción.</t>
  </si>
  <si>
    <t>Sensibilizar a los servidores públicos a través de charlas, talleres, cine fórums, seminarios, entre otras actividades; sobre temas relacionados a la ética en la función pública.</t>
  </si>
  <si>
    <t>Cantidad de personas proyectadas</t>
  </si>
  <si>
    <t xml:space="preserve"> - Hoja de registro de los participantes.
 - Convocatorias.
 - Correos electrónicos.
 - Comunicaciones. </t>
  </si>
  <si>
    <t>Asesorías de carácter moral a servidores públicos:
  a. Habilitar y administrar medios a través de los cuales los servidores públicos de la institución puedan solicitar asesorías sobre dudas de carácter moral en el ejercicio de sus funciones.
  b. Promoción de los recursos disponibles para estos fines.</t>
  </si>
  <si>
    <t>Realizar actividades en conmemoración al Día Nacional de la Ética Ciudadana (29 de abril).</t>
  </si>
  <si>
    <t xml:space="preserve"> - Hoja de registro de participantes.
 - Convocatorias.
 - Correos electrónicos.
 - Comunicaciones. </t>
  </si>
  <si>
    <t xml:space="preserve"> - Cantidad y tipo de sensibilizaciones realizadas.</t>
  </si>
  <si>
    <t>PROYECTO 1 - 23 pts.</t>
  </si>
  <si>
    <t>Realizar auditorias éticas aleatorias a los instrumentos de Transparencia Institucional a fin de garantizar la veracidad de las informaciones publicadas por la institución.</t>
  </si>
  <si>
    <t xml:space="preserve"> - Un informe anual que contenga información de monitoreos realizados durante todo el año.</t>
  </si>
  <si>
    <t xml:space="preserve"> - Cantidad de informes realizados y remitidos a la DIGEIG.</t>
  </si>
  <si>
    <t>PROYECTO 2 - 7 pts.</t>
  </si>
  <si>
    <t>Elaborar y mantener actualizada una base de datos de los sujetos obligados a presentar declaración jurada de bienes.</t>
  </si>
  <si>
    <t xml:space="preserve"> - Cantidad de sujetos obligados a presentar declaración jurada de bienes.
 - Cantidad de sujetos que presentaron su declaración jurada de bienes.</t>
  </si>
  <si>
    <t>Gestión de denuncias:</t>
  </si>
  <si>
    <t xml:space="preserve">  a. Disponer y administrar de un buzón de denuncias sobre prácticas anti-éticas y corrupción administrativa.</t>
  </si>
  <si>
    <t xml:space="preserve">   b. Mantener disponible un correo electrónico para la recepción de denuncias.</t>
  </si>
  <si>
    <t xml:space="preserve">   c. Sensibilizar a los servidores sobre la forma en que deben presentar sus denuncias y promocionar los medios disponibles.</t>
  </si>
  <si>
    <t xml:space="preserve"> - Cantidad y tipo de medios disponibles.
 - Cantidad y tipo de promociones realizadas.
 - Cantidad de servidores sensibilizados.</t>
  </si>
  <si>
    <t>Compromisos de comportamiento ético (Códigos de pautas éticas):</t>
  </si>
  <si>
    <t xml:space="preserve">  a. Elaborar y mantener actualizada una base de datos sobre los funcionarios nombrados por decreto presidencial en la institución.</t>
  </si>
  <si>
    <t xml:space="preserve">  b. Gestionar la firma de los funcionarios nombrados por decreto presidencial. </t>
  </si>
  <si>
    <t xml:space="preserve"> - Base de datos actualizada.</t>
  </si>
  <si>
    <t xml:space="preserve"> - Compromiso(s) de comportamiento ético firmado(s) y remitido(s) a la DIGEIG en original.</t>
  </si>
  <si>
    <t xml:space="preserve"> - Certificación de Recursos Humanos de la no existencia de funcionarios nombrados por decreto presidencial.</t>
  </si>
  <si>
    <t xml:space="preserve"> - Cantidad de funcionarios nombrados por decreto.
 - Cantidad de códigos de pautas éticas firmados.</t>
  </si>
  <si>
    <t xml:space="preserve">Monitorear y evaluar el contenido de los compromisos de comportamiento ético (códigos de pautas éticas) en la gestión de los firmantes. </t>
  </si>
  <si>
    <t>Informe de monitoreo y evaluacion firmados por los miembros de la CEP y remitido a la DIGEIG.</t>
  </si>
  <si>
    <t xml:space="preserve"> - Cantidad de informes realizados y remitido a la DIGEIG.</t>
  </si>
  <si>
    <t xml:space="preserve"> Código de ética institucional:
a. Elaboración y/o actualización del código de ética institucional.                                                                                        b.  Distribución y promoción de su contenido entre los servidores públicos de la institución.</t>
  </si>
  <si>
    <t xml:space="preserve"> - Codigo de ética elaborado y/o actualizado remitido a la DIGEIG.
 - Acuse de recibo.
 - Registro de asistencia.
 - Correos electrónicos.
 - Circulares.</t>
  </si>
  <si>
    <t xml:space="preserve"> - Cantidad de códigos de ética elaborados y/o actualizados.
- Cantidad de códigos de ética distribuidos.
- Cantidad de promociones realizadas.</t>
  </si>
  <si>
    <t>Conflictos de intereses:</t>
  </si>
  <si>
    <t xml:space="preserve"> - Registro de participantes.
 - Correos electrónicos.
 - Circulares.
 - Cuadro control de casos detectados.
 - Constancia de la no detección de casos de conflictos de intereses.</t>
  </si>
  <si>
    <t xml:space="preserve"> - Cantidad y tipo de sensibilizaciones realizadas.
 - Cantidad de casos con conflictos de intereses detectados.</t>
  </si>
  <si>
    <t>a.  Sensibilizar al personal sobre qué son conflictos de intereses y como detectarlos.</t>
  </si>
  <si>
    <t>b. Detectar potenciales casos de conflictos de intereses en la institución.</t>
  </si>
  <si>
    <t>Sensibilizar de forma presencial sobre los delitos de corrupción tipificados en la ley dominicana y presentar casos prácticos (Ej.: Cohecho, soborno, nepotismo, abuso de confianza, etc.)</t>
  </si>
  <si>
    <t xml:space="preserve"> - Cantidad y tipo de sensibilizaciones realizadas.
 - Cantidad de servidores sensibilizados.</t>
  </si>
  <si>
    <t>PROYECTO 3 - 47 pts.</t>
  </si>
  <si>
    <t>Verificar la implementación de la ley 41-08 de función pública u otra norma de gestión de Recursos Humanos aplicable a lo interno de la institución.  Levantar un informe que analice la ejecución de los siguientes componentes:
    a. Reclutamiento y selección del personal.
   b.  Seguimiento a la formación en ética pública al personal de nuevo ingreso.
    c.  Evaluación del desempeño.
    d. Régimen ético y disciplinario</t>
  </si>
  <si>
    <t xml:space="preserve"> - Un informe  anual que contemple la verificacion de los cuatro componentes remitido a la DIGEIG.</t>
  </si>
  <si>
    <t xml:space="preserve"> - Cantidad de informes realizados.</t>
  </si>
  <si>
    <t>Verificar el cumplimiento de los procedimientos de selección a los que están sujetas las contrataciones públicas, según el artículo 16 de la ley 340-06.</t>
  </si>
  <si>
    <t xml:space="preserve"> - Un informe  anual remitido a la DIGEIG.</t>
  </si>
  <si>
    <t>Desarrollar un piloto para la Identificación y mitigación de situaciones que facilitan o estimulan actos de corrupción o contrarios a los valores institucionales, en  las áreas más vulnerables de la organización.</t>
  </si>
  <si>
    <t xml:space="preserve"> - Cantidad de áreas seleccionadas.
 - Cantidad de riesgos de corrupción identificados.
 - Cantidad de acciones de mitigación propuestas.</t>
  </si>
  <si>
    <t>PROYECTO 4 - 23 pts.</t>
  </si>
  <si>
    <t xml:space="preserve">Realizar reuniones ordinarias mensuales para atender asuntos relativos al plan de acción. </t>
  </si>
  <si>
    <t xml:space="preserve"> - Doce (12) actas de reuniones ordinarias.</t>
  </si>
  <si>
    <t xml:space="preserve"> - Cantidad de reuniones ordinarias realizadas.</t>
  </si>
  <si>
    <t>Elaborar el plan de trabajo 2020, gestionar la inclusión en el POA institucional y asignación de fondos a las actividades que lo ameriten.</t>
  </si>
  <si>
    <t xml:space="preserve"> - Plan validado por la DIGEIG.</t>
  </si>
  <si>
    <t xml:space="preserve"> - Cantidad de planes validados. </t>
  </si>
  <si>
    <t>Llevar un registro de las Comisiones de ética o enlaces en las dependencias que tenga la institución en el interior del país.</t>
  </si>
  <si>
    <t xml:space="preserve"> - Cuadro control actulizado.
 - Comunicación notificando la no existencia de dependencias en el inteior del país.</t>
  </si>
  <si>
    <t xml:space="preserve"> - Cantidad de dependencias en el interior del pais.
 - Cantidad de CEP conformadas y en funcionamiento en las dependencias.
 - Cantidad de enlaces designados en las dependencias.</t>
  </si>
  <si>
    <t>Gestionar la designación de la comisión electoral para conformar la nueva CEP 2019-2021.</t>
  </si>
  <si>
    <t xml:space="preserve"> - Comunicación remitida a la DIGEIG notificando quienes componen la comisión electoral.</t>
  </si>
  <si>
    <t xml:space="preserve"> - Cantidad de comisiones electorales conformadas y notificadas a la DIGEIG.</t>
  </si>
  <si>
    <t>Presentar informe de gestión sobre las ejecutorias de la CEP 2017-2019, a ser entregada a la nueva CEP y la DIGEIG.</t>
  </si>
  <si>
    <t xml:space="preserve"> - Hoja de registro de participantes.
 - Convocatorias.
 - Correos electrónicos.
 - Comunicaciones. 
 - Fotos.
 - Informes.</t>
  </si>
  <si>
    <t xml:space="preserve"> - Informe de gestión recibido por la nueva CEP y la DIGEIG.</t>
  </si>
  <si>
    <t xml:space="preserve"> - Cantidad de informes elaborados y remitidos.</t>
  </si>
  <si>
    <t>Ejecución de otras actividades no contempladas en el presente plan, relativas a las atribuciones de las Comisiones de Ética, según el articulo 23 de la resolución 04/2017.</t>
  </si>
  <si>
    <t xml:space="preserve"> - Cantidad de actividades no proyectadas ejecutadas.</t>
  </si>
  <si>
    <t xml:space="preserve">  - Tabulación</t>
  </si>
  <si>
    <t xml:space="preserve">  - Cantidad de servidores sensibilizados.                          </t>
  </si>
  <si>
    <t>T1/T2/T3/T4</t>
  </si>
  <si>
    <t xml:space="preserve"> - Registro de solicitudes de asesorías recibidas y atendidas.
 - Correos promocionando medios disponibles.
 - Ciculares promocionando medios disponibles.
 - Constancia de no recepción de solicitudes de asesorías.</t>
  </si>
  <si>
    <t xml:space="preserve"> - Cantidad de encuestas aplicadas y tabuladas</t>
  </si>
  <si>
    <t xml:space="preserve"> - Cuadro control de denuncias recibidas y gestionadas.                                - Constancia de no recepción de denuncias.     - Correos promocionando medios disponibles.               - Ciculares promocionando medios disponibles.                         - Registro de participantes.</t>
  </si>
  <si>
    <t>CALIFICACION FINAL</t>
  </si>
  <si>
    <t>Matriz para evaluación del Plan de trabajo 2019</t>
  </si>
  <si>
    <t xml:space="preserve">Penalidad </t>
  </si>
  <si>
    <t xml:space="preserve">Ponderación de actividades </t>
  </si>
  <si>
    <t>Calificaciones</t>
  </si>
  <si>
    <t xml:space="preserve"> CUMPLIDO</t>
  </si>
  <si>
    <t>PARCIAL</t>
  </si>
  <si>
    <t>PENDIENTE</t>
  </si>
  <si>
    <t>NO CUMPLIDO</t>
  </si>
  <si>
    <t>CUMPLIDO</t>
  </si>
  <si>
    <t>TOTAL DE PONDERACIONES</t>
  </si>
  <si>
    <t>CALIFICACIÓN TOTAL</t>
  </si>
  <si>
    <t>Total</t>
  </si>
  <si>
    <t>T1:
T2:
T3:
T4:</t>
  </si>
  <si>
    <t>Fecha de validacion del plan de Trabajo:</t>
  </si>
  <si>
    <t xml:space="preserve">Dirección General del Catastro Nacional </t>
  </si>
  <si>
    <t>200</t>
  </si>
  <si>
    <t>Nancy Mercedes</t>
  </si>
  <si>
    <t>Desde el 15 de febrero hasta el 15 de marzo del 2019</t>
  </si>
  <si>
    <t>Se puso a disposicion de los servidores publicos del Catastro el modelo de encuesta suministrado por la DIGEIG a traves de correo electronico y a traves del whatsap</t>
  </si>
  <si>
    <t>Desde enero 01 hasta el 29 de marzo</t>
  </si>
  <si>
    <t>Desde enero 01 hasta el 29 de marzo con la publicacion del Boletin Trimestral</t>
  </si>
  <si>
    <t xml:space="preserve">y el 15 de marzo a traves de circular </t>
  </si>
  <si>
    <t xml:space="preserve">Se publico en la intranet el Buzon de denuncias </t>
  </si>
  <si>
    <t>Primer 3tre del año 2019.</t>
  </si>
  <si>
    <t>Circular 15/03/2019</t>
  </si>
  <si>
    <t xml:space="preserve">11 DE ENERO, 06 DE FEBRERO Y 20 DE MARZO </t>
  </si>
  <si>
    <t xml:space="preserve">Se crearon los enlaces de las delegaciones </t>
  </si>
  <si>
    <t xml:space="preserve">Cuadro de enlace con los datos de las delegaciones </t>
  </si>
  <si>
    <t xml:space="preserve">T1:Se realizo Cineforun  donde se sensibilizo al personal sobre los conflictos de intereses y otros temas de corrupcion. Se entrego Boletin informativo donde se abordo el tema.  Se remitio correo electronico al personal con material promocional. Se envio circular donde se informa al personal de los materiales promocionales sobre conflictos de intereses y demas
T2: </t>
  </si>
  <si>
    <t>T1:Se realizo convocatoria via correo electronico para el mes de enero. se realizo convocatoria a traves de comunicación para 11 de febrero. Se realizo convocatoria para el 20 de marzo 
T2:</t>
  </si>
  <si>
    <t>26 de junio</t>
  </si>
  <si>
    <t xml:space="preserve">El facilitador marcial Almonte impartio el taller Etica profesional y ciudadana </t>
  </si>
  <si>
    <t xml:space="preserve">T1:No recibimos solicitud de asesorias Se remitieron varios correos de promocion e informando las vias dsiponibles para realizar sus solicitudes. Se Publico en la intranet institucional y en el mural Brochour informativo promocionando las asesorias. En el cuadro de Asesorias se establece la no recepcion de asesorias y no recibimos ningun correo de solicitud 
T2:  No recibimos solicitudes
T3:
T4: 
</t>
  </si>
  <si>
    <t xml:space="preserve">T1:Se publico el Boletin del Trimestre enero-marzo y se socializo via circular. Se publico el Boletin informativo en el Mural Informativo y en la Intranet.  Se envio via correo electronico dicho Boletin y se entrego de manera fisica en el Cineforum. 
T2: En la intranet institucional se encuentra informacion publicada l respecto de manera permanente y actualizada frecuentemente 
</t>
  </si>
  <si>
    <t>T1:Se publico en la intranet el buzon de denuncias.  Se habilito un correo de la comision de Etica para recibir las denuncias 
T2:Se habilito un buzon en la intranet disponible para el personal 
T3:</t>
  </si>
  <si>
    <t xml:space="preserve">T1:Se publico Boletin informativo en la Intranet Institucional donde se abordo el tema.   Se realizo la entrega de este Boletin en el Cineforum . Se envio correo electronico a todos los funcionarios obligados a realizar firma de este codigo a traves de correo electronico 
T2: </t>
  </si>
  <si>
    <t>parcial</t>
  </si>
  <si>
    <t>T2: El  listado de asistencia  remitido, solo evidencia la participación de 38 personas a la charla, mientras la actividad está proyectada para 144. Pueden completar la cantidad, encviando el contenido de la presentación via correo electrónico a los servidores que no asistieron.</t>
  </si>
  <si>
    <r>
      <rPr>
        <b/>
        <sz val="14"/>
        <color rgb="FFFF0000"/>
        <rFont val="Arial"/>
        <family val="2"/>
      </rPr>
      <t>T2: Para otorgar la calificacion correspondiente deben remitir la evidencia correspondiente a al parte a de la actividad. Si no han recibido solicitud de asesorias, deben remitir una comunicación de no recepcion, firmada por la CEP.</t>
    </r>
    <r>
      <rPr>
        <sz val="14"/>
        <color rgb="FFFF0000"/>
        <rFont val="Arial"/>
        <family val="2"/>
      </rPr>
      <t xml:space="preserve">
T1: Para otorgar la calificacion correspondiente deben remitir la evidencia correspondiente a al parte a de la actividad. Si no han recibido solicitud de asesorias, deben remitir una comunicación de no recepcion, firmada por la CEP.</t>
    </r>
  </si>
  <si>
    <t>no cumplido</t>
  </si>
  <si>
    <t xml:space="preserve">T2: No fue remitida evidencia de la realización de esta actividad. </t>
  </si>
  <si>
    <t>no cumplida</t>
  </si>
  <si>
    <t xml:space="preserve">T2: No fue remitida evidencia de la realización de esta actividad.  Base de datos de sujetos obligados. </t>
  </si>
  <si>
    <r>
      <rPr>
        <b/>
        <sz val="14"/>
        <color rgb="FFFF0000"/>
        <rFont val="Arial"/>
        <family val="2"/>
      </rPr>
      <t>T2:  Para otorgar la calificacion correspondiente deben remitir la evidencia correspondiente al literal A   de la actividad. Si no han recibido denuncias, deben remitir una comunicación de no recepcion, firmada por la CEP,.</t>
    </r>
    <r>
      <rPr>
        <sz val="14"/>
        <color rgb="FFFF0000"/>
        <rFont val="Arial"/>
        <family val="2"/>
      </rPr>
      <t xml:space="preserve">
T1: Para otorgar la calificacion correspondiente deben remitir la evidencia correspondiente a al parte a de la actividad. Si no han recibido denuncias, deben remitir una comunicación de no recepcion, firmada por la CEP.</t>
    </r>
  </si>
  <si>
    <t xml:space="preserve">parcial </t>
  </si>
  <si>
    <t xml:space="preserve">T2: No fue remitida evidencia de la realizacion del literal B de esta actividad. </t>
  </si>
  <si>
    <r>
      <rPr>
        <b/>
        <sz val="14"/>
        <color rgb="FFFF0000"/>
        <rFont val="Arial"/>
        <family val="2"/>
      </rPr>
      <t xml:space="preserve">T2:  No hay evidencias de la realizacion de la parte b de esta actividad.,  No remirtien la evidencia  correspiondoente al literal b de estya actividad.  Cuadro con conflictos detectados o comunicación de no deteccion de conflictos. 
</t>
    </r>
    <r>
      <rPr>
        <sz val="14"/>
        <color rgb="FFFF0000"/>
        <rFont val="Arial"/>
        <family val="2"/>
      </rPr>
      <t xml:space="preserve">
T1: No hay evidencias de la realizacion de la parte b de esta actividad.,  No remirtien la evidencia  correspiondoente al literal b de estya actividad.  Cuadro con conflictos detectados o comunicación de no deteccion de conflictos. </t>
    </r>
  </si>
  <si>
    <r>
      <rPr>
        <b/>
        <sz val="14"/>
        <color rgb="FFFF0000"/>
        <rFont val="Arial"/>
        <family val="2"/>
      </rPr>
      <t xml:space="preserve">T2: Solo fue remitida el acta de junio sin firma. </t>
    </r>
    <r>
      <rPr>
        <sz val="14"/>
        <color rgb="FFFF0000"/>
        <rFont val="Arial"/>
        <family val="2"/>
      </rPr>
      <t xml:space="preserve">
T1: No fue remitida la evuidencia correspondiente a esta actividad. Recomendamos urilizar el modelo de acta suministrado por la Digeig, para una mejor comprensión.  Cumplido en apelación. </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</si>
</sst>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_-* #,##0.00_-;\-* #,##0.00_-;_-* &quot;-&quot;??_-;_-@_-"/>
    <numFmt numFmtId="165" formatCode="_([$€]* #,##0.00_);_([$€]* \(#,##0.00\);_([$€]* &quot;-&quot;??_);_(@_)"/>
    <numFmt numFmtId="166" formatCode="[$-C0A]mmmm\-yy;@"/>
    <numFmt numFmtId="167" formatCode="[$-C0A]d\-mmm\-yyyy;@"/>
  </numFmts>
  <fonts count="52">
    <font>
      <sz val="11"/>
      <color theme="1"/>
      <name val="Calibri"/>
      <family val="2"/>
      <scheme val="minor"/>
    </font>
    <font>
      <b/>
      <sz val="12"/>
      <name val="Arial"/>
      <family val="2"/>
    </font>
    <font>
      <sz val="10"/>
      <name val="Arial"/>
      <family val="2"/>
    </font>
    <font>
      <b/>
      <sz val="18"/>
      <name val="Arial"/>
      <family val="2"/>
    </font>
    <font>
      <b/>
      <sz val="14"/>
      <name val="Arial"/>
      <family val="2"/>
    </font>
    <font>
      <sz val="11"/>
      <color theme="1"/>
      <name val="Calibri"/>
      <family val="2"/>
      <scheme val="minor"/>
    </font>
    <font>
      <b/>
      <sz val="16"/>
      <name val="Arial"/>
      <family val="2"/>
    </font>
    <font>
      <sz val="11"/>
      <color theme="1"/>
      <name val="Arial"/>
      <family val="2"/>
    </font>
    <font>
      <b/>
      <sz val="16"/>
      <color theme="1"/>
      <name val="Arial"/>
      <family val="2"/>
    </font>
    <font>
      <b/>
      <sz val="14"/>
      <color theme="1"/>
      <name val="Arial"/>
      <family val="2"/>
    </font>
    <font>
      <sz val="11"/>
      <color indexed="8"/>
      <name val="Calibri"/>
      <family val="2"/>
    </font>
    <font>
      <sz val="11"/>
      <color theme="1"/>
      <name val="Calibri"/>
      <family val="3"/>
      <charset val="128"/>
      <scheme val="minor"/>
    </font>
    <font>
      <sz val="10"/>
      <color rgb="FF000000"/>
      <name val="Arial"/>
      <family val="2"/>
    </font>
    <font>
      <sz val="10"/>
      <color indexed="8"/>
      <name val="Arial"/>
      <family val="2"/>
    </font>
    <font>
      <sz val="18"/>
      <color theme="1"/>
      <name val="Arial"/>
      <family val="2"/>
    </font>
    <font>
      <sz val="18"/>
      <name val="Arial"/>
      <family val="2"/>
    </font>
    <font>
      <b/>
      <sz val="18"/>
      <color theme="1"/>
      <name val="Arial"/>
      <family val="2"/>
    </font>
    <font>
      <sz val="18"/>
      <color rgb="FFFF0000"/>
      <name val="Arial"/>
      <family val="2"/>
    </font>
    <font>
      <b/>
      <sz val="20"/>
      <name val="Arial"/>
      <family val="2"/>
    </font>
    <font>
      <b/>
      <sz val="18"/>
      <color rgb="FFFF0000"/>
      <name val="Arial"/>
      <family val="2"/>
    </font>
    <font>
      <b/>
      <sz val="22"/>
      <name val="Arial"/>
      <family val="2"/>
    </font>
    <font>
      <sz val="11"/>
      <name val="Calibri"/>
      <family val="2"/>
      <scheme val="minor"/>
    </font>
    <font>
      <i/>
      <sz val="10"/>
      <name val="Arial"/>
      <family val="2"/>
    </font>
    <font>
      <b/>
      <sz val="16"/>
      <name val="Calibri"/>
      <family val="2"/>
      <scheme val="minor"/>
    </font>
    <font>
      <b/>
      <sz val="12"/>
      <color theme="0"/>
      <name val="Arial"/>
      <family val="2"/>
    </font>
    <font>
      <sz val="14"/>
      <color theme="1"/>
      <name val="Calibri"/>
      <family val="2"/>
      <scheme val="minor"/>
    </font>
    <font>
      <sz val="14"/>
      <color theme="1"/>
      <name val="Arial"/>
      <family val="2"/>
    </font>
    <font>
      <sz val="14"/>
      <name val="Arial"/>
      <family val="2"/>
    </font>
    <font>
      <b/>
      <sz val="14"/>
      <color theme="0"/>
      <name val="Arial"/>
      <family val="2"/>
    </font>
    <font>
      <sz val="14"/>
      <name val="Calibri"/>
      <family val="2"/>
      <scheme val="minor"/>
    </font>
    <font>
      <sz val="11"/>
      <color rgb="FF000000"/>
      <name val="Calibri"/>
      <family val="2"/>
    </font>
    <font>
      <b/>
      <sz val="14"/>
      <color rgb="FF000000"/>
      <name val="Calibri"/>
      <family val="2"/>
    </font>
    <font>
      <b/>
      <sz val="11"/>
      <color theme="1"/>
      <name val="Arial"/>
      <family val="2"/>
    </font>
    <font>
      <sz val="16"/>
      <color theme="1"/>
      <name val="Arial"/>
      <family val="2"/>
    </font>
    <font>
      <b/>
      <sz val="20"/>
      <color theme="0"/>
      <name val="Arial"/>
      <family val="2"/>
    </font>
    <font>
      <b/>
      <sz val="11"/>
      <color theme="1"/>
      <name val="Calibri"/>
      <family val="2"/>
      <scheme val="minor"/>
    </font>
    <font>
      <b/>
      <sz val="16"/>
      <color theme="1"/>
      <name val="Calibri"/>
      <family val="2"/>
      <scheme val="minor"/>
    </font>
    <font>
      <b/>
      <sz val="10"/>
      <name val="Arial"/>
      <family val="2"/>
    </font>
    <font>
      <sz val="14"/>
      <color theme="0"/>
      <name val="Arial"/>
      <family val="2"/>
    </font>
    <font>
      <sz val="12"/>
      <color theme="1"/>
      <name val="Arial"/>
      <family val="2"/>
    </font>
    <font>
      <sz val="20"/>
      <name val="Arial"/>
      <family val="2"/>
    </font>
    <font>
      <i/>
      <sz val="14"/>
      <name val="Arial"/>
      <family val="2"/>
    </font>
    <font>
      <b/>
      <sz val="11"/>
      <name val="Calibri"/>
      <family val="2"/>
      <scheme val="minor"/>
    </font>
    <font>
      <b/>
      <sz val="14"/>
      <name val="Calibri"/>
      <family val="2"/>
      <scheme val="minor"/>
    </font>
    <font>
      <b/>
      <sz val="14"/>
      <color theme="0"/>
      <name val="Calibri"/>
      <family val="2"/>
      <scheme val="minor"/>
    </font>
    <font>
      <sz val="22"/>
      <color theme="1"/>
      <name val="Calibri"/>
      <family val="2"/>
      <scheme val="minor"/>
    </font>
    <font>
      <b/>
      <sz val="20"/>
      <color theme="1"/>
      <name val="Arial"/>
      <family val="2"/>
    </font>
    <font>
      <b/>
      <sz val="18"/>
      <color theme="1"/>
      <name val="Calibri"/>
      <family val="2"/>
      <scheme val="minor"/>
    </font>
    <font>
      <sz val="14"/>
      <color theme="0" tint="-0.249977111117893"/>
      <name val="Arial"/>
      <family val="2"/>
    </font>
    <font>
      <sz val="14"/>
      <color rgb="FFFF0000"/>
      <name val="Arial"/>
      <family val="2"/>
    </font>
    <font>
      <b/>
      <sz val="14"/>
      <color rgb="FFFF0000"/>
      <name val="Arial"/>
      <family val="2"/>
    </font>
    <font>
      <b/>
      <sz val="14"/>
      <color rgb="FFFF0000"/>
      <name val="Calibri"/>
      <family val="2"/>
      <scheme val="minor"/>
    </font>
  </fonts>
  <fills count="2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8" tint="0.79998168889431442"/>
        <bgColor indexed="64"/>
      </patternFill>
    </fill>
    <fill>
      <patternFill patternType="solid">
        <fgColor theme="9" tint="-0.249977111117893"/>
        <bgColor indexed="64"/>
      </patternFill>
    </fill>
    <fill>
      <patternFill patternType="solid">
        <fgColor rgb="FFFEF9F4"/>
        <bgColor indexed="64"/>
      </patternFill>
    </fill>
    <fill>
      <patternFill patternType="solid">
        <fgColor rgb="FFFFFF99"/>
        <bgColor indexed="64"/>
      </patternFill>
    </fill>
    <fill>
      <patternFill patternType="solid">
        <fgColor rgb="FFFFC000"/>
        <bgColor indexed="64"/>
      </patternFill>
    </fill>
    <fill>
      <patternFill patternType="solid">
        <fgColor theme="1"/>
        <bgColor indexed="64"/>
      </patternFill>
    </fill>
    <fill>
      <patternFill patternType="solid">
        <fgColor rgb="FF006600"/>
        <bgColor indexed="64"/>
      </patternFill>
    </fill>
    <fill>
      <patternFill patternType="solid">
        <fgColor theme="7" tint="0.79998168889431442"/>
        <bgColor indexed="64"/>
      </patternFill>
    </fill>
    <fill>
      <patternFill patternType="solid">
        <fgColor theme="4"/>
        <bgColor indexed="64"/>
      </patternFill>
    </fill>
    <fill>
      <patternFill patternType="solid">
        <fgColor theme="3"/>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3" tint="-0.499984740745262"/>
        <bgColor indexed="64"/>
      </patternFill>
    </fill>
    <fill>
      <patternFill patternType="solid">
        <fgColor theme="5" tint="0.79998168889431442"/>
        <bgColor indexed="64"/>
      </patternFill>
    </fill>
    <fill>
      <patternFill patternType="solid">
        <fgColor rgb="FFFDFECE"/>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9"/>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double">
        <color indexed="64"/>
      </bottom>
      <diagonal/>
    </border>
    <border>
      <left style="thin">
        <color indexed="64"/>
      </left>
      <right/>
      <top/>
      <bottom style="medium">
        <color indexed="64"/>
      </bottom>
      <diagonal/>
    </border>
    <border>
      <left/>
      <right style="thin">
        <color indexed="64"/>
      </right>
      <top style="thin">
        <color indexed="64"/>
      </top>
      <bottom/>
      <diagonal/>
    </border>
    <border>
      <left/>
      <right style="thin">
        <color indexed="64"/>
      </right>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dashDotDot">
        <color indexed="64"/>
      </bottom>
      <diagonal/>
    </border>
    <border>
      <left style="thin">
        <color indexed="64"/>
      </left>
      <right/>
      <top style="dashDotDot">
        <color indexed="64"/>
      </top>
      <bottom style="dashDotDot">
        <color indexed="64"/>
      </bottom>
      <diagonal/>
    </border>
    <border>
      <left style="thin">
        <color indexed="64"/>
      </left>
      <right/>
      <top style="dashDotDot">
        <color indexed="64"/>
      </top>
      <bottom style="thin">
        <color indexed="64"/>
      </bottom>
      <diagonal/>
    </border>
  </borders>
  <cellStyleXfs count="83">
    <xf numFmtId="0" fontId="0" fillId="0" borderId="0"/>
    <xf numFmtId="0" fontId="2" fillId="0" borderId="0"/>
    <xf numFmtId="0" fontId="2" fillId="0" borderId="0"/>
    <xf numFmtId="9" fontId="2" fillId="0" borderId="0" applyFont="0" applyFill="0" applyBorder="0" applyAlignment="0" applyProtection="0"/>
    <xf numFmtId="0" fontId="2" fillId="0" borderId="0"/>
    <xf numFmtId="9" fontId="10" fillId="0" borderId="0" applyFont="0" applyFill="0" applyBorder="0" applyAlignment="0" applyProtection="0"/>
    <xf numFmtId="0" fontId="11" fillId="0" borderId="0"/>
    <xf numFmtId="0" fontId="2" fillId="0" borderId="0"/>
    <xf numFmtId="9" fontId="10"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12" fillId="0" borderId="0" applyNumberFormat="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7" fillId="0" borderId="0"/>
    <xf numFmtId="0" fontId="2" fillId="0" borderId="0"/>
    <xf numFmtId="0" fontId="12" fillId="0" borderId="0" applyNumberFormat="0" applyFont="0" applyBorder="0" applyProtection="0"/>
    <xf numFmtId="0" fontId="2" fillId="0" borderId="0"/>
    <xf numFmtId="0" fontId="12" fillId="0" borderId="0" applyNumberFormat="0" applyFont="0" applyBorder="0" applyProtection="0"/>
    <xf numFmtId="0" fontId="13" fillId="0" borderId="0" applyNumberFormat="0" applyFont="0" applyBorder="0" applyProtection="0"/>
    <xf numFmtId="0" fontId="2" fillId="0" borderId="0"/>
    <xf numFmtId="0" fontId="2" fillId="0" borderId="0"/>
    <xf numFmtId="0" fontId="2" fillId="0" borderId="0"/>
    <xf numFmtId="0" fontId="13" fillId="0" borderId="0" applyNumberFormat="0" applyFont="0" applyBorder="0" applyProtection="0"/>
    <xf numFmtId="0" fontId="2" fillId="0" borderId="0"/>
    <xf numFmtId="0" fontId="2" fillId="0" borderId="0"/>
    <xf numFmtId="0" fontId="2" fillId="0" borderId="0"/>
    <xf numFmtId="0" fontId="2" fillId="0" borderId="0"/>
    <xf numFmtId="0" fontId="13" fillId="0" borderId="0" applyNumberFormat="0" applyFont="0" applyBorder="0" applyProtection="0"/>
    <xf numFmtId="0" fontId="2" fillId="0" borderId="0"/>
    <xf numFmtId="0" fontId="12" fillId="0" borderId="0" applyNumberFormat="0" applyFont="0" applyBorder="0" applyProtection="0"/>
    <xf numFmtId="0" fontId="2" fillId="0" borderId="0"/>
    <xf numFmtId="0" fontId="2" fillId="0" borderId="0"/>
    <xf numFmtId="0" fontId="11" fillId="0" borderId="0"/>
    <xf numFmtId="0" fontId="2" fillId="0" borderId="0"/>
    <xf numFmtId="0" fontId="12" fillId="0" borderId="0"/>
    <xf numFmtId="0" fontId="5" fillId="0" borderId="0"/>
    <xf numFmtId="0" fontId="2" fillId="0" borderId="0"/>
    <xf numFmtId="0" fontId="5" fillId="0" borderId="0"/>
    <xf numFmtId="0" fontId="13" fillId="0" borderId="0"/>
    <xf numFmtId="0" fontId="2" fillId="0" borderId="0"/>
    <xf numFmtId="0" fontId="2" fillId="0" borderId="0"/>
    <xf numFmtId="0" fontId="2" fillId="0" borderId="0"/>
    <xf numFmtId="0" fontId="5" fillId="0" borderId="0"/>
    <xf numFmtId="0" fontId="2" fillId="0" borderId="0"/>
    <xf numFmtId="0" fontId="5" fillId="0" borderId="0"/>
    <xf numFmtId="0" fontId="5" fillId="0" borderId="0"/>
    <xf numFmtId="0" fontId="5" fillId="0" borderId="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0" fillId="0" borderId="0"/>
  </cellStyleXfs>
  <cellXfs count="473">
    <xf numFmtId="0" fontId="0" fillId="0" borderId="0" xfId="0"/>
    <xf numFmtId="0" fontId="7" fillId="0" borderId="0" xfId="0" applyFont="1"/>
    <xf numFmtId="0" fontId="7" fillId="0" borderId="0" xfId="0" applyFont="1" applyAlignment="1">
      <alignment horizontal="center" vertical="top"/>
    </xf>
    <xf numFmtId="0" fontId="14" fillId="0" borderId="0" xfId="0" applyFont="1"/>
    <xf numFmtId="0" fontId="16" fillId="0" borderId="0" xfId="0" applyFont="1" applyAlignment="1">
      <alignment horizontal="center" vertical="center" wrapText="1"/>
    </xf>
    <xf numFmtId="0" fontId="17" fillId="0" borderId="0" xfId="0" applyFont="1" applyAlignment="1">
      <alignment horizontal="left" vertical="center" wrapText="1"/>
    </xf>
    <xf numFmtId="0" fontId="20" fillId="0" borderId="0" xfId="0" applyFont="1" applyAlignment="1">
      <alignment vertical="center"/>
    </xf>
    <xf numFmtId="0" fontId="4" fillId="0" borderId="0" xfId="0" applyFont="1" applyAlignment="1">
      <alignment vertical="center"/>
    </xf>
    <xf numFmtId="0" fontId="0" fillId="2" borderId="0" xfId="0" applyFill="1" applyAlignment="1">
      <alignment vertical="center"/>
    </xf>
    <xf numFmtId="0" fontId="23" fillId="2" borderId="0" xfId="0" applyFont="1" applyFill="1" applyAlignment="1">
      <alignment horizontal="center" vertical="top"/>
    </xf>
    <xf numFmtId="0" fontId="23" fillId="2" borderId="0" xfId="0" applyFont="1" applyFill="1" applyAlignment="1">
      <alignment horizontal="center" vertical="center" wrapText="1"/>
    </xf>
    <xf numFmtId="0" fontId="23" fillId="2" borderId="0" xfId="0" applyFont="1" applyFill="1" applyAlignment="1">
      <alignment horizontal="center" vertical="center"/>
    </xf>
    <xf numFmtId="0" fontId="1" fillId="0" borderId="0" xfId="0" applyFont="1" applyAlignment="1">
      <alignment vertical="center"/>
    </xf>
    <xf numFmtId="0" fontId="24" fillId="0" borderId="0" xfId="0" applyFont="1" applyAlignment="1">
      <alignment vertical="center" wrapText="1"/>
    </xf>
    <xf numFmtId="0" fontId="1" fillId="2" borderId="0" xfId="0" applyFont="1" applyFill="1" applyAlignment="1">
      <alignment vertical="center"/>
    </xf>
    <xf numFmtId="0" fontId="22" fillId="2" borderId="0" xfId="0" applyFont="1" applyFill="1" applyAlignment="1">
      <alignment vertical="top"/>
    </xf>
    <xf numFmtId="0" fontId="6" fillId="2" borderId="0" xfId="0" applyFont="1" applyFill="1" applyAlignment="1">
      <alignment vertical="top"/>
    </xf>
    <xf numFmtId="0" fontId="3" fillId="0" borderId="0" xfId="1" applyFont="1" applyAlignment="1">
      <alignment vertical="center" wrapText="1"/>
    </xf>
    <xf numFmtId="0" fontId="15" fillId="0" borderId="0" xfId="0" applyFont="1" applyAlignment="1">
      <alignment vertical="top" wrapText="1"/>
    </xf>
    <xf numFmtId="0" fontId="15" fillId="3" borderId="0" xfId="0" applyFont="1" applyFill="1" applyAlignment="1">
      <alignment vertical="top" wrapText="1"/>
    </xf>
    <xf numFmtId="0" fontId="27" fillId="0" borderId="24" xfId="0" applyFont="1" applyBorder="1" applyAlignment="1">
      <alignment horizontal="center" vertical="center" wrapText="1"/>
    </xf>
    <xf numFmtId="0" fontId="29" fillId="2" borderId="0" xfId="0" applyFont="1" applyFill="1" applyAlignment="1">
      <alignment horizontal="center" vertical="center"/>
    </xf>
    <xf numFmtId="166" fontId="29" fillId="2" borderId="0" xfId="0" applyNumberFormat="1" applyFont="1" applyFill="1" applyAlignment="1">
      <alignment horizontal="center" vertical="center"/>
    </xf>
    <xf numFmtId="0" fontId="27" fillId="0" borderId="0" xfId="0" applyFont="1" applyAlignment="1">
      <alignment horizontal="center" vertical="center" wrapText="1"/>
    </xf>
    <xf numFmtId="0" fontId="26" fillId="0" borderId="0" xfId="0" applyFont="1" applyAlignment="1">
      <alignment horizontal="center" vertical="center"/>
    </xf>
    <xf numFmtId="0" fontId="8" fillId="6" borderId="1" xfId="0" applyFont="1" applyFill="1" applyBorder="1" applyAlignment="1">
      <alignment horizontal="left" vertical="center"/>
    </xf>
    <xf numFmtId="0" fontId="8" fillId="7" borderId="1" xfId="0" applyFont="1" applyFill="1" applyBorder="1" applyAlignment="1">
      <alignment horizontal="left" vertical="center"/>
    </xf>
    <xf numFmtId="0" fontId="8" fillId="9" borderId="1" xfId="0" applyFont="1" applyFill="1" applyBorder="1" applyAlignment="1">
      <alignment horizontal="left" vertical="center"/>
    </xf>
    <xf numFmtId="0" fontId="33" fillId="0" borderId="0" xfId="0" applyFont="1" applyAlignment="1">
      <alignment horizontal="left" vertical="center" wrapText="1"/>
    </xf>
    <xf numFmtId="0" fontId="9" fillId="0" borderId="0" xfId="0" applyFont="1" applyAlignment="1">
      <alignment horizontal="center" vertical="center"/>
    </xf>
    <xf numFmtId="0" fontId="6" fillId="11"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5" borderId="3" xfId="0" applyFont="1" applyFill="1" applyBorder="1" applyAlignment="1">
      <alignment horizontal="left" vertical="center"/>
    </xf>
    <xf numFmtId="0" fontId="6" fillId="11" borderId="3" xfId="0" applyFont="1" applyFill="1" applyBorder="1" applyAlignment="1">
      <alignment horizontal="center" vertical="center" wrapText="1"/>
    </xf>
    <xf numFmtId="0" fontId="9" fillId="0" borderId="12" xfId="0" applyFont="1" applyBorder="1" applyAlignment="1">
      <alignment horizontal="center" vertical="center"/>
    </xf>
    <xf numFmtId="0" fontId="8" fillId="0" borderId="14" xfId="0" applyFont="1" applyBorder="1" applyAlignment="1">
      <alignment horizontal="left" vertical="center" wrapText="1"/>
    </xf>
    <xf numFmtId="0" fontId="9" fillId="0" borderId="7" xfId="0" applyFont="1" applyBorder="1" applyAlignment="1">
      <alignment horizontal="center" vertical="center"/>
    </xf>
    <xf numFmtId="0" fontId="8" fillId="0" borderId="2" xfId="0" applyFont="1" applyBorder="1" applyAlignment="1">
      <alignment horizontal="left" vertical="center" wrapText="1"/>
    </xf>
    <xf numFmtId="0" fontId="9" fillId="0" borderId="5" xfId="0" applyFont="1" applyBorder="1" applyAlignment="1">
      <alignment horizontal="center" vertical="center"/>
    </xf>
    <xf numFmtId="0" fontId="7" fillId="0" borderId="0" xfId="0" applyFont="1" applyAlignment="1">
      <alignment vertical="center" wrapText="1"/>
    </xf>
    <xf numFmtId="0" fontId="25" fillId="2" borderId="1" xfId="0" applyFont="1" applyFill="1" applyBorder="1" applyAlignment="1">
      <alignment vertical="center" wrapText="1"/>
    </xf>
    <xf numFmtId="0" fontId="27" fillId="10" borderId="0" xfId="0" applyFont="1" applyFill="1" applyBorder="1" applyAlignment="1" applyProtection="1">
      <alignment horizontal="center" vertical="center" wrapText="1"/>
      <protection locked="0"/>
    </xf>
    <xf numFmtId="0" fontId="25" fillId="2" borderId="25" xfId="0" applyFont="1" applyFill="1" applyBorder="1" applyAlignment="1">
      <alignment horizontal="left" vertical="center" wrapText="1"/>
    </xf>
    <xf numFmtId="0" fontId="27" fillId="2" borderId="25" xfId="0" applyFont="1" applyFill="1" applyBorder="1" applyAlignment="1">
      <alignment horizontal="left" vertical="center" wrapText="1"/>
    </xf>
    <xf numFmtId="0" fontId="25" fillId="2" borderId="4" xfId="0" applyFont="1" applyFill="1" applyBorder="1" applyAlignment="1">
      <alignment horizontal="justify" vertical="center" wrapText="1"/>
    </xf>
    <xf numFmtId="0" fontId="29" fillId="2" borderId="21" xfId="0" applyFont="1" applyFill="1" applyBorder="1" applyAlignment="1">
      <alignment horizontal="left" vertical="center" wrapText="1"/>
    </xf>
    <xf numFmtId="0" fontId="29" fillId="2" borderId="1" xfId="0" applyFont="1" applyFill="1" applyBorder="1" applyAlignment="1">
      <alignment vertical="center" wrapText="1"/>
    </xf>
    <xf numFmtId="0" fontId="25" fillId="2" borderId="25" xfId="0" applyFont="1" applyFill="1" applyBorder="1" applyAlignment="1" applyProtection="1">
      <alignment horizontal="justify" vertical="center" wrapText="1"/>
    </xf>
    <xf numFmtId="49" fontId="25" fillId="2" borderId="25" xfId="0" applyNumberFormat="1" applyFont="1" applyFill="1" applyBorder="1" applyAlignment="1" applyProtection="1">
      <alignment vertical="center" wrapText="1"/>
    </xf>
    <xf numFmtId="0" fontId="25" fillId="2" borderId="26" xfId="0" applyFont="1" applyFill="1" applyBorder="1" applyAlignment="1" applyProtection="1">
      <alignment vertical="center" wrapText="1"/>
    </xf>
    <xf numFmtId="0" fontId="25" fillId="2" borderId="1" xfId="0" applyFont="1" applyFill="1" applyBorder="1" applyAlignment="1" applyProtection="1">
      <alignment vertical="center" wrapText="1"/>
    </xf>
    <xf numFmtId="0" fontId="26" fillId="2" borderId="1" xfId="0" applyFont="1" applyFill="1" applyBorder="1" applyAlignment="1" applyProtection="1">
      <alignment horizontal="left" vertical="center" wrapText="1"/>
    </xf>
    <xf numFmtId="1" fontId="26" fillId="22" borderId="15" xfId="0" applyNumberFormat="1" applyFont="1" applyFill="1" applyBorder="1" applyAlignment="1">
      <alignment horizontal="center" vertical="center"/>
    </xf>
    <xf numFmtId="0" fontId="27" fillId="22" borderId="25" xfId="0" applyFont="1" applyFill="1" applyBorder="1" applyAlignment="1" applyProtection="1">
      <alignment horizontal="center" vertical="center" wrapText="1"/>
      <protection locked="0"/>
    </xf>
    <xf numFmtId="0" fontId="27" fillId="22" borderId="34" xfId="0" applyFont="1" applyFill="1" applyBorder="1" applyAlignment="1" applyProtection="1">
      <alignment horizontal="center" vertical="center" wrapText="1"/>
      <protection locked="0"/>
    </xf>
    <xf numFmtId="1" fontId="27" fillId="22" borderId="10" xfId="0" applyNumberFormat="1" applyFont="1" applyFill="1" applyBorder="1" applyAlignment="1" applyProtection="1">
      <alignment horizontal="center" vertical="center"/>
      <protection locked="0"/>
    </xf>
    <xf numFmtId="0" fontId="27" fillId="22" borderId="30" xfId="0" applyFont="1" applyFill="1" applyBorder="1" applyAlignment="1" applyProtection="1">
      <alignment horizontal="center" vertical="center" wrapText="1"/>
      <protection locked="0"/>
    </xf>
    <xf numFmtId="1" fontId="26" fillId="22" borderId="52" xfId="0" applyNumberFormat="1" applyFont="1" applyFill="1" applyBorder="1" applyAlignment="1" applyProtection="1">
      <alignment horizontal="center" vertical="center" wrapText="1"/>
      <protection locked="0"/>
    </xf>
    <xf numFmtId="0" fontId="26" fillId="22" borderId="8" xfId="0" applyFont="1" applyFill="1" applyBorder="1" applyAlignment="1" applyProtection="1">
      <alignment horizontal="center" vertical="center" wrapText="1"/>
      <protection locked="0"/>
    </xf>
    <xf numFmtId="0" fontId="26" fillId="22" borderId="51" xfId="0" applyFont="1" applyFill="1" applyBorder="1" applyAlignment="1" applyProtection="1">
      <alignment horizontal="center" vertical="center" wrapText="1"/>
      <protection locked="0"/>
    </xf>
    <xf numFmtId="0" fontId="27" fillId="22" borderId="1" xfId="0" applyFont="1" applyFill="1" applyBorder="1" applyAlignment="1">
      <alignment horizontal="center" vertical="center" wrapText="1"/>
    </xf>
    <xf numFmtId="14" fontId="27" fillId="22" borderId="20" xfId="0" applyNumberFormat="1" applyFont="1" applyFill="1" applyBorder="1" applyAlignment="1">
      <alignment horizontal="center" vertical="center" wrapText="1"/>
    </xf>
    <xf numFmtId="0" fontId="8" fillId="23" borderId="35" xfId="0" applyFont="1" applyFill="1" applyBorder="1" applyAlignment="1">
      <alignment horizontal="center" vertical="center" wrapText="1"/>
    </xf>
    <xf numFmtId="0" fontId="27" fillId="24" borderId="34" xfId="0" applyFont="1" applyFill="1" applyBorder="1" applyAlignment="1">
      <alignment horizontal="center" vertical="center"/>
    </xf>
    <xf numFmtId="0" fontId="40" fillId="0" borderId="0" xfId="0" applyFont="1" applyAlignment="1">
      <alignment vertical="top" wrapText="1"/>
    </xf>
    <xf numFmtId="0" fontId="40" fillId="3" borderId="0" xfId="0" applyFont="1" applyFill="1" applyAlignment="1">
      <alignment vertical="top" wrapText="1"/>
    </xf>
    <xf numFmtId="0" fontId="18" fillId="3" borderId="44" xfId="1" applyFont="1" applyFill="1" applyBorder="1" applyAlignment="1">
      <alignment vertical="center" wrapText="1"/>
    </xf>
    <xf numFmtId="0" fontId="18" fillId="3" borderId="41" xfId="1" applyFont="1" applyFill="1" applyBorder="1" applyAlignment="1">
      <alignment vertical="center" wrapText="1"/>
    </xf>
    <xf numFmtId="0" fontId="40" fillId="3" borderId="41" xfId="1" applyFont="1" applyFill="1" applyBorder="1" applyAlignment="1">
      <alignment horizontal="center" vertical="center" wrapText="1"/>
    </xf>
    <xf numFmtId="0" fontId="18" fillId="3" borderId="45" xfId="1" applyFont="1" applyFill="1" applyBorder="1" applyAlignment="1">
      <alignment horizontal="center" vertical="center" wrapText="1"/>
    </xf>
    <xf numFmtId="4" fontId="35" fillId="0" borderId="0" xfId="0" applyNumberFormat="1" applyFont="1" applyFill="1" applyBorder="1" applyAlignment="1">
      <alignment horizontal="center" vertical="center" wrapText="1"/>
    </xf>
    <xf numFmtId="4" fontId="0" fillId="0" borderId="0" xfId="0" applyNumberFormat="1" applyFont="1" applyFill="1" applyBorder="1" applyAlignment="1">
      <alignment horizontal="center" vertical="center" wrapText="1"/>
    </xf>
    <xf numFmtId="4" fontId="5" fillId="0" borderId="0" xfId="0" applyNumberFormat="1" applyFont="1" applyFill="1" applyBorder="1" applyAlignment="1">
      <alignment horizontal="center" vertical="center" wrapText="1"/>
    </xf>
    <xf numFmtId="0" fontId="35" fillId="0" borderId="0" xfId="0" applyFont="1" applyBorder="1" applyAlignment="1"/>
    <xf numFmtId="0" fontId="39" fillId="0" borderId="0" xfId="0" applyFont="1" applyFill="1" applyAlignment="1">
      <alignment vertical="center" wrapText="1"/>
    </xf>
    <xf numFmtId="4" fontId="42" fillId="16" borderId="57" xfId="0" applyNumberFormat="1" applyFont="1" applyFill="1" applyBorder="1" applyAlignment="1">
      <alignment horizontal="center" vertical="center" wrapText="1"/>
    </xf>
    <xf numFmtId="0" fontId="45" fillId="0" borderId="0" xfId="0" applyFont="1"/>
    <xf numFmtId="0" fontId="2" fillId="0" borderId="0" xfId="4" applyBorder="1" applyAlignment="1">
      <alignment horizontal="center" vertical="center" wrapText="1"/>
    </xf>
    <xf numFmtId="0" fontId="2" fillId="5" borderId="0" xfId="4" applyFont="1" applyFill="1" applyBorder="1" applyAlignment="1">
      <alignment horizontal="center" vertical="center" wrapText="1"/>
    </xf>
    <xf numFmtId="0" fontId="2" fillId="6" borderId="0" xfId="4" applyFont="1" applyFill="1" applyBorder="1" applyAlignment="1">
      <alignment horizontal="center" vertical="center" wrapText="1"/>
    </xf>
    <xf numFmtId="0" fontId="2" fillId="12" borderId="0" xfId="4" applyFont="1" applyFill="1" applyBorder="1" applyAlignment="1">
      <alignment horizontal="center" vertical="center" wrapText="1"/>
    </xf>
    <xf numFmtId="0" fontId="2" fillId="7" borderId="0" xfId="4" applyFont="1" applyFill="1" applyBorder="1" applyAlignment="1">
      <alignment horizontal="center" vertical="center" wrapText="1"/>
    </xf>
    <xf numFmtId="0" fontId="37" fillId="0" borderId="0" xfId="4" applyFont="1" applyFill="1" applyBorder="1" applyAlignment="1">
      <alignment horizontal="center" vertical="center" wrapText="1"/>
    </xf>
    <xf numFmtId="9" fontId="2" fillId="0" borderId="47" xfId="4" applyNumberFormat="1" applyFont="1" applyBorder="1" applyAlignment="1">
      <alignment horizontal="center" vertical="center" wrapText="1"/>
    </xf>
    <xf numFmtId="0" fontId="0" fillId="15" borderId="47" xfId="0" applyFill="1" applyBorder="1" applyAlignment="1">
      <alignment horizontal="center" vertical="center"/>
    </xf>
    <xf numFmtId="1" fontId="0" fillId="15" borderId="47" xfId="0" applyNumberFormat="1" applyFill="1" applyBorder="1" applyAlignment="1">
      <alignment horizontal="center" vertical="center"/>
    </xf>
    <xf numFmtId="4" fontId="35" fillId="15" borderId="31" xfId="0" applyNumberFormat="1" applyFont="1" applyFill="1" applyBorder="1" applyAlignment="1">
      <alignment horizontal="center" vertical="center" wrapText="1"/>
    </xf>
    <xf numFmtId="4" fontId="35" fillId="3" borderId="17" xfId="0" applyNumberFormat="1" applyFont="1" applyFill="1" applyBorder="1" applyAlignment="1">
      <alignment horizontal="center" vertical="center" wrapText="1"/>
    </xf>
    <xf numFmtId="9" fontId="35" fillId="0" borderId="31" xfId="0" applyNumberFormat="1" applyFont="1" applyFill="1" applyBorder="1" applyAlignment="1">
      <alignment horizontal="center" vertical="center" wrapText="1"/>
    </xf>
    <xf numFmtId="0" fontId="0" fillId="15" borderId="39" xfId="0" applyFill="1" applyBorder="1" applyAlignment="1">
      <alignment horizontal="center" vertical="center"/>
    </xf>
    <xf numFmtId="4" fontId="42" fillId="16" borderId="52" xfId="0" applyNumberFormat="1" applyFont="1" applyFill="1" applyBorder="1" applyAlignment="1">
      <alignment horizontal="center" vertical="center" wrapText="1"/>
    </xf>
    <xf numFmtId="4" fontId="42" fillId="16" borderId="13" xfId="0" applyNumberFormat="1" applyFont="1" applyFill="1" applyBorder="1" applyAlignment="1">
      <alignment horizontal="center" vertical="center" wrapText="1"/>
    </xf>
    <xf numFmtId="0" fontId="21" fillId="8" borderId="5" xfId="0" applyFont="1" applyFill="1" applyBorder="1" applyAlignment="1">
      <alignment horizontal="center" vertical="center"/>
    </xf>
    <xf numFmtId="0" fontId="0" fillId="0" borderId="58" xfId="0" applyBorder="1" applyAlignment="1">
      <alignment horizontal="center"/>
    </xf>
    <xf numFmtId="0" fontId="0" fillId="0" borderId="58" xfId="0" applyBorder="1"/>
    <xf numFmtId="9" fontId="0" fillId="0" borderId="47" xfId="0" applyNumberFormat="1" applyFont="1" applyFill="1" applyBorder="1" applyAlignment="1">
      <alignment horizontal="center" vertical="center" wrapText="1"/>
    </xf>
    <xf numFmtId="166" fontId="29" fillId="2" borderId="0" xfId="0" applyNumberFormat="1" applyFont="1" applyFill="1" applyAlignment="1">
      <alignment horizontal="center" vertical="center" wrapText="1"/>
    </xf>
    <xf numFmtId="0" fontId="8" fillId="23" borderId="5" xfId="0" applyFont="1" applyFill="1" applyBorder="1" applyAlignment="1">
      <alignment horizontal="center" vertical="center" wrapText="1"/>
    </xf>
    <xf numFmtId="0" fontId="18" fillId="24" borderId="24" xfId="0" applyFont="1" applyFill="1" applyBorder="1" applyAlignment="1" applyProtection="1">
      <alignment horizontal="center" vertical="center" wrapText="1"/>
      <protection locked="0"/>
    </xf>
    <xf numFmtId="0" fontId="26" fillId="0" borderId="0" xfId="0" applyFont="1" applyAlignment="1">
      <alignment horizontal="center" vertical="center" wrapText="1"/>
    </xf>
    <xf numFmtId="0" fontId="8" fillId="3" borderId="6" xfId="0" applyFont="1" applyFill="1" applyBorder="1" applyAlignment="1">
      <alignment horizontal="left" vertical="center"/>
    </xf>
    <xf numFmtId="0" fontId="18" fillId="3" borderId="41" xfId="1" applyFont="1" applyFill="1" applyBorder="1" applyAlignment="1">
      <alignment horizontal="center" vertical="center" wrapText="1"/>
    </xf>
    <xf numFmtId="0" fontId="8" fillId="0" borderId="19" xfId="0" applyFont="1" applyBorder="1" applyAlignment="1">
      <alignment horizontal="left" vertical="center"/>
    </xf>
    <xf numFmtId="0" fontId="27" fillId="2" borderId="28" xfId="0" applyFont="1" applyFill="1" applyBorder="1" applyAlignment="1">
      <alignment horizontal="center" vertical="center"/>
    </xf>
    <xf numFmtId="0" fontId="9" fillId="0" borderId="0" xfId="0" applyFont="1" applyBorder="1" applyAlignment="1">
      <alignment horizontal="center" vertical="center"/>
    </xf>
    <xf numFmtId="0" fontId="8" fillId="3" borderId="0" xfId="0" applyFont="1" applyFill="1" applyBorder="1" applyAlignment="1">
      <alignment horizontal="left" vertical="center"/>
    </xf>
    <xf numFmtId="0" fontId="32" fillId="0" borderId="0" xfId="0" applyFont="1" applyBorder="1" applyAlignment="1">
      <alignment horizontal="center"/>
    </xf>
    <xf numFmtId="0" fontId="26" fillId="0" borderId="42" xfId="0" applyFont="1" applyFill="1" applyBorder="1" applyAlignment="1">
      <alignment horizontal="center" vertical="center" wrapText="1"/>
    </xf>
    <xf numFmtId="0" fontId="25" fillId="0" borderId="25" xfId="0" applyFont="1" applyFill="1" applyBorder="1" applyAlignment="1">
      <alignment horizontal="center" vertical="center"/>
    </xf>
    <xf numFmtId="0" fontId="25" fillId="0" borderId="42" xfId="0" applyFont="1" applyFill="1" applyBorder="1" applyAlignment="1">
      <alignment horizontal="center" vertical="center"/>
    </xf>
    <xf numFmtId="0" fontId="25" fillId="0" borderId="34" xfId="0" applyFont="1" applyFill="1" applyBorder="1" applyAlignment="1">
      <alignment horizontal="center" vertical="center"/>
    </xf>
    <xf numFmtId="0" fontId="26" fillId="0" borderId="22" xfId="0" applyFont="1" applyFill="1" applyBorder="1" applyAlignment="1">
      <alignment horizontal="center" vertical="center" wrapText="1"/>
    </xf>
    <xf numFmtId="0" fontId="25" fillId="0" borderId="46" xfId="0" applyFont="1" applyFill="1" applyBorder="1" applyAlignment="1">
      <alignment horizontal="center" vertical="center"/>
    </xf>
    <xf numFmtId="0" fontId="25" fillId="0" borderId="11" xfId="0" applyFont="1" applyFill="1" applyBorder="1" applyAlignment="1">
      <alignment horizontal="center" vertical="center"/>
    </xf>
    <xf numFmtId="0" fontId="27" fillId="0" borderId="25" xfId="0" applyFont="1" applyFill="1" applyBorder="1" applyAlignment="1">
      <alignment horizontal="center" vertical="center" wrapText="1"/>
    </xf>
    <xf numFmtId="0" fontId="25" fillId="0" borderId="8" xfId="0" applyFont="1" applyFill="1" applyBorder="1" applyAlignment="1">
      <alignment horizontal="center" vertical="center"/>
    </xf>
    <xf numFmtId="0" fontId="4" fillId="0" borderId="4"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8" fillId="23" borderId="6"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5" fillId="2" borderId="25" xfId="0" applyFont="1" applyFill="1" applyBorder="1" applyAlignment="1">
      <alignment vertical="center" wrapText="1"/>
    </xf>
    <xf numFmtId="0" fontId="29" fillId="2" borderId="6" xfId="0" applyFont="1" applyFill="1" applyBorder="1" applyAlignment="1">
      <alignment vertical="center" wrapText="1"/>
    </xf>
    <xf numFmtId="0" fontId="27" fillId="22" borderId="24" xfId="0" applyFont="1" applyFill="1" applyBorder="1" applyAlignment="1">
      <alignment horizontal="center" vertical="center" wrapText="1"/>
    </xf>
    <xf numFmtId="0" fontId="27" fillId="22" borderId="7" xfId="0" applyFont="1" applyFill="1" applyBorder="1" applyAlignment="1">
      <alignment horizontal="center" vertical="center" wrapText="1"/>
    </xf>
    <xf numFmtId="0" fontId="27" fillId="22" borderId="2" xfId="0" applyFont="1" applyFill="1" applyBorder="1" applyAlignment="1">
      <alignment horizontal="center" vertical="center" wrapText="1"/>
    </xf>
    <xf numFmtId="0" fontId="27" fillId="22" borderId="5" xfId="0" applyFont="1" applyFill="1" applyBorder="1" applyAlignment="1">
      <alignment horizontal="center" vertical="center" wrapText="1"/>
    </xf>
    <xf numFmtId="0" fontId="27" fillId="22" borderId="6" xfId="0" applyFont="1" applyFill="1" applyBorder="1" applyAlignment="1">
      <alignment horizontal="center" vertical="center" wrapText="1"/>
    </xf>
    <xf numFmtId="0" fontId="27" fillId="22" borderId="35" xfId="0" applyFont="1" applyFill="1" applyBorder="1" applyAlignment="1">
      <alignment horizontal="center" vertical="center" wrapText="1"/>
    </xf>
    <xf numFmtId="0" fontId="18" fillId="24" borderId="7" xfId="0" applyFont="1" applyFill="1" applyBorder="1" applyAlignment="1">
      <alignment horizontal="center" vertical="center" wrapText="1"/>
    </xf>
    <xf numFmtId="0" fontId="27" fillId="24" borderId="2" xfId="0" applyFont="1" applyFill="1" applyBorder="1" applyAlignment="1">
      <alignment horizontal="center" vertical="center" wrapText="1"/>
    </xf>
    <xf numFmtId="0" fontId="27" fillId="24" borderId="35" xfId="0" applyFont="1" applyFill="1" applyBorder="1" applyAlignment="1">
      <alignment horizontal="center" vertical="center" wrapText="1"/>
    </xf>
    <xf numFmtId="0" fontId="18" fillId="24" borderId="24" xfId="0" applyFont="1" applyFill="1" applyBorder="1" applyAlignment="1">
      <alignment horizontal="center" vertical="center" wrapText="1"/>
    </xf>
    <xf numFmtId="0" fontId="27" fillId="24" borderId="34" xfId="0" applyFont="1" applyFill="1" applyBorder="1" applyAlignment="1">
      <alignment horizontal="center" vertical="center" wrapText="1"/>
    </xf>
    <xf numFmtId="0" fontId="18" fillId="24" borderId="48" xfId="0" applyFont="1" applyFill="1" applyBorder="1" applyAlignment="1">
      <alignment horizontal="center" vertical="center" wrapText="1"/>
    </xf>
    <xf numFmtId="0" fontId="18" fillId="21" borderId="1" xfId="0" applyFont="1" applyFill="1" applyBorder="1" applyAlignment="1">
      <alignment horizontal="center" vertical="center" wrapText="1"/>
    </xf>
    <xf numFmtId="0" fontId="18" fillId="21" borderId="6" xfId="0" applyFont="1" applyFill="1" applyBorder="1" applyAlignment="1">
      <alignment horizontal="center" vertical="center" wrapText="1"/>
    </xf>
    <xf numFmtId="0" fontId="14" fillId="0" borderId="0" xfId="0" applyFont="1" applyBorder="1"/>
    <xf numFmtId="0" fontId="3" fillId="21" borderId="8" xfId="0" applyFont="1" applyFill="1" applyBorder="1" applyAlignment="1" applyProtection="1">
      <alignment horizontal="center" vertical="center"/>
    </xf>
    <xf numFmtId="0" fontId="3" fillId="21" borderId="1" xfId="0" applyFont="1" applyFill="1" applyBorder="1" applyAlignment="1" applyProtection="1">
      <alignment horizontal="center" vertical="center"/>
    </xf>
    <xf numFmtId="0" fontId="3" fillId="21" borderId="25" xfId="0" applyFont="1" applyFill="1" applyBorder="1" applyAlignment="1" applyProtection="1">
      <alignment horizontal="center" vertical="center"/>
    </xf>
    <xf numFmtId="0" fontId="3" fillId="21" borderId="25" xfId="0" applyFont="1" applyFill="1" applyBorder="1" applyAlignment="1">
      <alignment horizontal="center" vertical="center" wrapText="1"/>
    </xf>
    <xf numFmtId="0" fontId="3" fillId="21" borderId="1" xfId="0" applyFont="1" applyFill="1" applyBorder="1" applyAlignment="1">
      <alignment horizontal="center" vertical="center" wrapText="1"/>
    </xf>
    <xf numFmtId="0" fontId="3" fillId="21" borderId="6" xfId="0" applyFont="1" applyFill="1" applyBorder="1" applyAlignment="1">
      <alignment horizontal="center" vertical="center" wrapText="1"/>
    </xf>
    <xf numFmtId="1" fontId="20" fillId="3" borderId="41" xfId="1" applyNumberFormat="1" applyFont="1" applyFill="1" applyBorder="1" applyAlignment="1">
      <alignment horizontal="center" vertical="center" wrapText="1"/>
    </xf>
    <xf numFmtId="0" fontId="27" fillId="2" borderId="32" xfId="0" applyFont="1" applyFill="1" applyBorder="1" applyAlignment="1" applyProtection="1">
      <alignment horizontal="center" vertical="center" wrapText="1"/>
      <protection locked="0"/>
    </xf>
    <xf numFmtId="0" fontId="27" fillId="2" borderId="27" xfId="0" applyFont="1" applyFill="1" applyBorder="1" applyAlignment="1" applyProtection="1">
      <alignment horizontal="center" vertical="center" wrapText="1"/>
      <protection locked="0"/>
    </xf>
    <xf numFmtId="0" fontId="27" fillId="2" borderId="65" xfId="0" applyFont="1" applyFill="1" applyBorder="1" applyAlignment="1" applyProtection="1">
      <alignment horizontal="center" vertical="center" wrapText="1"/>
      <protection locked="0"/>
    </xf>
    <xf numFmtId="0" fontId="27" fillId="2" borderId="1"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25"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25" fillId="2" borderId="30" xfId="0" applyFont="1" applyFill="1" applyBorder="1" applyAlignment="1">
      <alignment horizontal="justify" vertical="center" wrapText="1"/>
    </xf>
    <xf numFmtId="0" fontId="18" fillId="21" borderId="30" xfId="0" applyFont="1" applyFill="1" applyBorder="1" applyAlignment="1">
      <alignment horizontal="center" vertical="center" wrapText="1"/>
    </xf>
    <xf numFmtId="0" fontId="18" fillId="24" borderId="10" xfId="0" applyFont="1" applyFill="1" applyBorder="1" applyAlignment="1">
      <alignment horizontal="center" vertical="center" wrapText="1"/>
    </xf>
    <xf numFmtId="0" fontId="18" fillId="24" borderId="1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24" borderId="11" xfId="0" applyFont="1" applyFill="1" applyBorder="1" applyAlignment="1">
      <alignment horizontal="center" vertical="center" wrapText="1"/>
    </xf>
    <xf numFmtId="0" fontId="27" fillId="0" borderId="30" xfId="0" applyFont="1" applyFill="1" applyBorder="1" applyAlignment="1">
      <alignment horizontal="center" vertical="center" wrapText="1"/>
    </xf>
    <xf numFmtId="0" fontId="27" fillId="22" borderId="10" xfId="0" applyFont="1" applyFill="1" applyBorder="1" applyAlignment="1">
      <alignment horizontal="center" vertical="center" wrapText="1"/>
    </xf>
    <xf numFmtId="0" fontId="27" fillId="22" borderId="13" xfId="0" applyFont="1" applyFill="1" applyBorder="1" applyAlignment="1">
      <alignment horizontal="center" vertical="center" wrapText="1"/>
    </xf>
    <xf numFmtId="0" fontId="27" fillId="22" borderId="30"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2" borderId="30" xfId="0" applyFont="1" applyFill="1" applyBorder="1" applyAlignment="1">
      <alignment horizontal="center" vertical="center" wrapText="1"/>
    </xf>
    <xf numFmtId="0" fontId="25" fillId="2" borderId="4" xfId="0" applyFont="1" applyFill="1" applyBorder="1" applyAlignment="1">
      <alignment horizontal="left" vertical="center" wrapText="1"/>
    </xf>
    <xf numFmtId="0" fontId="25" fillId="2" borderId="1" xfId="0" applyFont="1" applyFill="1" applyBorder="1" applyAlignment="1">
      <alignment horizontal="left" vertical="center" wrapText="1"/>
    </xf>
    <xf numFmtId="0" fontId="25" fillId="2" borderId="6" xfId="0" applyFont="1" applyFill="1" applyBorder="1" applyAlignment="1">
      <alignment horizontal="left" vertical="center" wrapText="1"/>
    </xf>
    <xf numFmtId="0" fontId="27" fillId="2" borderId="1" xfId="0" applyFont="1" applyFill="1" applyBorder="1" applyAlignment="1">
      <alignment horizontal="left" vertical="center" wrapText="1"/>
    </xf>
    <xf numFmtId="0" fontId="27" fillId="2" borderId="6" xfId="0" applyFont="1" applyFill="1" applyBorder="1" applyAlignment="1">
      <alignment horizontal="left" vertical="center" wrapText="1"/>
    </xf>
    <xf numFmtId="0" fontId="27" fillId="2" borderId="61" xfId="0" applyFont="1" applyFill="1" applyBorder="1" applyAlignment="1">
      <alignment horizontal="left" vertical="center" wrapText="1"/>
    </xf>
    <xf numFmtId="0" fontId="27" fillId="0" borderId="10"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5" xfId="0" applyFont="1" applyBorder="1" applyAlignment="1">
      <alignment horizontal="center" vertical="center" wrapText="1"/>
    </xf>
    <xf numFmtId="0" fontId="27" fillId="2" borderId="30" xfId="0" applyFont="1" applyFill="1" applyBorder="1" applyAlignment="1">
      <alignment horizontal="left" vertical="center" wrapText="1"/>
    </xf>
    <xf numFmtId="0" fontId="39" fillId="2" borderId="30" xfId="0" applyFont="1" applyFill="1" applyBorder="1" applyAlignment="1">
      <alignment horizontal="left" vertical="center" wrapText="1"/>
    </xf>
    <xf numFmtId="0" fontId="39" fillId="2" borderId="4" xfId="0" applyFont="1" applyFill="1" applyBorder="1" applyAlignment="1">
      <alignment horizontal="left" vertical="center" wrapText="1"/>
    </xf>
    <xf numFmtId="0" fontId="39" fillId="2" borderId="3" xfId="0" applyFont="1" applyFill="1" applyBorder="1" applyAlignment="1">
      <alignment horizontal="left" vertical="center" wrapText="1"/>
    </xf>
    <xf numFmtId="0" fontId="25" fillId="0" borderId="30" xfId="0" applyFont="1" applyFill="1" applyBorder="1" applyAlignment="1">
      <alignment horizontal="center" vertical="center"/>
    </xf>
    <xf numFmtId="0" fontId="25" fillId="0" borderId="3" xfId="0" applyFont="1" applyFill="1" applyBorder="1" applyAlignment="1">
      <alignment horizontal="center" vertical="center"/>
    </xf>
    <xf numFmtId="0" fontId="27" fillId="0" borderId="30" xfId="0" applyFont="1" applyFill="1" applyBorder="1" applyAlignment="1">
      <alignment vertical="center" wrapText="1"/>
    </xf>
    <xf numFmtId="1" fontId="27" fillId="22" borderId="10" xfId="0" applyNumberFormat="1" applyFont="1" applyFill="1" applyBorder="1" applyAlignment="1">
      <alignment vertical="center" wrapText="1"/>
    </xf>
    <xf numFmtId="1" fontId="27" fillId="22" borderId="13" xfId="0" applyNumberFormat="1" applyFont="1" applyFill="1" applyBorder="1" applyAlignment="1">
      <alignment vertical="center" wrapText="1"/>
    </xf>
    <xf numFmtId="1" fontId="27" fillId="22" borderId="12" xfId="0" applyNumberFormat="1" applyFont="1" applyFill="1" applyBorder="1" applyAlignment="1">
      <alignment vertical="center" wrapText="1"/>
    </xf>
    <xf numFmtId="0" fontId="27" fillId="22" borderId="30" xfId="0" applyFont="1" applyFill="1" applyBorder="1" applyAlignment="1" applyProtection="1">
      <alignment vertical="center" wrapText="1"/>
      <protection locked="0"/>
    </xf>
    <xf numFmtId="0" fontId="27" fillId="22" borderId="4" xfId="0" applyFont="1" applyFill="1" applyBorder="1" applyAlignment="1" applyProtection="1">
      <alignment vertical="center" wrapText="1"/>
      <protection locked="0"/>
    </xf>
    <xf numFmtId="0" fontId="27" fillId="22" borderId="3" xfId="0" applyFont="1" applyFill="1" applyBorder="1" applyAlignment="1" applyProtection="1">
      <alignment vertical="center" wrapText="1"/>
      <protection locked="0"/>
    </xf>
    <xf numFmtId="0" fontId="26" fillId="22" borderId="30" xfId="0" applyFont="1" applyFill="1" applyBorder="1" applyAlignment="1" applyProtection="1">
      <alignment vertical="center"/>
      <protection locked="0"/>
    </xf>
    <xf numFmtId="0" fontId="26" fillId="22" borderId="9" xfId="0" applyFont="1" applyFill="1" applyBorder="1" applyAlignment="1" applyProtection="1">
      <alignment vertical="center"/>
      <protection locked="0"/>
    </xf>
    <xf numFmtId="1" fontId="26" fillId="22" borderId="10" xfId="0" applyNumberFormat="1" applyFont="1" applyFill="1" applyBorder="1" applyAlignment="1" applyProtection="1">
      <alignment vertical="center"/>
      <protection locked="0"/>
    </xf>
    <xf numFmtId="1" fontId="26" fillId="22" borderId="13" xfId="0" applyNumberFormat="1" applyFont="1" applyFill="1" applyBorder="1" applyAlignment="1" applyProtection="1">
      <alignment vertical="center"/>
      <protection locked="0"/>
    </xf>
    <xf numFmtId="1" fontId="26" fillId="22" borderId="48" xfId="0" applyNumberFormat="1" applyFont="1" applyFill="1" applyBorder="1" applyAlignment="1" applyProtection="1">
      <alignment vertical="center"/>
      <protection locked="0"/>
    </xf>
    <xf numFmtId="0" fontId="27" fillId="22" borderId="14" xfId="0" applyFont="1" applyFill="1" applyBorder="1" applyAlignment="1" applyProtection="1">
      <alignment vertical="center" wrapText="1"/>
      <protection locked="0"/>
    </xf>
    <xf numFmtId="0" fontId="27" fillId="22" borderId="10" xfId="0" applyFont="1" applyFill="1" applyBorder="1" applyAlignment="1">
      <alignment vertical="center" wrapText="1"/>
    </xf>
    <xf numFmtId="0" fontId="27" fillId="22" borderId="12" xfId="0" applyFont="1" applyFill="1" applyBorder="1" applyAlignment="1">
      <alignment vertical="center" wrapText="1"/>
    </xf>
    <xf numFmtId="0" fontId="27" fillId="22" borderId="30" xfId="0" applyFont="1" applyFill="1" applyBorder="1" applyAlignment="1">
      <alignment vertical="center" wrapText="1"/>
    </xf>
    <xf numFmtId="0" fontId="27" fillId="22" borderId="3" xfId="0" applyFont="1" applyFill="1" applyBorder="1" applyAlignment="1">
      <alignment vertical="center" wrapText="1"/>
    </xf>
    <xf numFmtId="0" fontId="18" fillId="24" borderId="12" xfId="0" applyFont="1" applyFill="1" applyBorder="1" applyAlignment="1">
      <alignment vertical="center" wrapText="1"/>
    </xf>
    <xf numFmtId="0" fontId="25" fillId="2" borderId="8" xfId="0" applyFont="1" applyFill="1" applyBorder="1" applyAlignment="1">
      <alignment horizontal="justify" vertical="center" wrapText="1"/>
    </xf>
    <xf numFmtId="0" fontId="4" fillId="0" borderId="8" xfId="0" applyFont="1" applyFill="1" applyBorder="1" applyAlignment="1">
      <alignment horizontal="center" vertical="center" wrapText="1"/>
    </xf>
    <xf numFmtId="0" fontId="27" fillId="22" borderId="2" xfId="0" applyFont="1" applyFill="1" applyBorder="1" applyAlignment="1" applyProtection="1">
      <alignment vertical="center" wrapText="1"/>
      <protection locked="0"/>
    </xf>
    <xf numFmtId="0" fontId="27" fillId="22" borderId="34" xfId="0" applyFont="1" applyFill="1" applyBorder="1" applyAlignment="1" applyProtection="1">
      <alignment vertical="center" wrapText="1"/>
      <protection locked="0"/>
    </xf>
    <xf numFmtId="0" fontId="48" fillId="0" borderId="4" xfId="0" applyFont="1" applyFill="1" applyBorder="1" applyAlignment="1">
      <alignment horizontal="center" vertical="center" wrapText="1"/>
    </xf>
    <xf numFmtId="0" fontId="27" fillId="0" borderId="8" xfId="0" applyNumberFormat="1" applyFont="1" applyFill="1" applyBorder="1" applyAlignment="1">
      <alignment horizontal="center" vertical="center" wrapText="1"/>
    </xf>
    <xf numFmtId="0" fontId="27" fillId="0" borderId="51" xfId="0" applyNumberFormat="1" applyFont="1" applyFill="1" applyBorder="1" applyAlignment="1">
      <alignment horizontal="center" vertical="center" wrapText="1"/>
    </xf>
    <xf numFmtId="0" fontId="27" fillId="0" borderId="1" xfId="0" applyNumberFormat="1" applyFont="1" applyFill="1" applyBorder="1" applyAlignment="1">
      <alignment horizontal="center" vertical="center" wrapText="1"/>
    </xf>
    <xf numFmtId="0" fontId="27" fillId="0" borderId="2" xfId="0" applyNumberFormat="1" applyFont="1" applyFill="1" applyBorder="1" applyAlignment="1">
      <alignment horizontal="center" vertical="center" wrapText="1"/>
    </xf>
    <xf numFmtId="0" fontId="39" fillId="0" borderId="3" xfId="0" applyNumberFormat="1" applyFont="1" applyFill="1" applyBorder="1" applyAlignment="1">
      <alignment horizontal="center" vertical="center" wrapText="1"/>
    </xf>
    <xf numFmtId="0" fontId="39" fillId="0" borderId="14" xfId="0" applyNumberFormat="1" applyFont="1" applyFill="1" applyBorder="1" applyAlignment="1">
      <alignment horizontal="center" vertical="center" wrapText="1"/>
    </xf>
    <xf numFmtId="0" fontId="27" fillId="0" borderId="6" xfId="0" applyNumberFormat="1" applyFont="1" applyFill="1" applyBorder="1" applyAlignment="1">
      <alignment horizontal="center" vertical="center" wrapText="1"/>
    </xf>
    <xf numFmtId="0" fontId="27" fillId="0" borderId="35" xfId="0" applyNumberFormat="1" applyFont="1" applyFill="1" applyBorder="1" applyAlignment="1">
      <alignment horizontal="center" vertical="center" wrapText="1"/>
    </xf>
    <xf numFmtId="0" fontId="27" fillId="0" borderId="25" xfId="0" applyNumberFormat="1" applyFont="1" applyFill="1" applyBorder="1" applyAlignment="1">
      <alignment horizontal="center" vertical="center" wrapText="1"/>
    </xf>
    <xf numFmtId="0" fontId="27" fillId="0" borderId="34" xfId="0" applyNumberFormat="1" applyFont="1" applyFill="1" applyBorder="1" applyAlignment="1">
      <alignment horizontal="center" vertical="center" wrapText="1"/>
    </xf>
    <xf numFmtId="0" fontId="25" fillId="0" borderId="30" xfId="0" applyFont="1" applyFill="1" applyBorder="1" applyAlignment="1">
      <alignment horizontal="center" vertical="center"/>
    </xf>
    <xf numFmtId="0" fontId="25" fillId="0" borderId="3" xfId="0" applyFont="1" applyFill="1" applyBorder="1" applyAlignment="1">
      <alignment horizontal="center" vertical="center"/>
    </xf>
    <xf numFmtId="0" fontId="27" fillId="0" borderId="4"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3" xfId="0" applyNumberFormat="1" applyFont="1" applyFill="1" applyBorder="1" applyAlignment="1">
      <alignment horizontal="center" vertical="center" wrapText="1"/>
    </xf>
    <xf numFmtId="0" fontId="27" fillId="0" borderId="14" xfId="0" applyNumberFormat="1" applyFont="1" applyFill="1" applyBorder="1" applyAlignment="1">
      <alignment horizontal="center" vertical="center" wrapText="1"/>
    </xf>
    <xf numFmtId="0" fontId="18" fillId="25" borderId="5" xfId="0" applyFont="1" applyFill="1" applyBorder="1" applyAlignment="1">
      <alignment horizontal="center" vertical="center" wrapText="1"/>
    </xf>
    <xf numFmtId="0" fontId="26" fillId="22" borderId="4" xfId="0" applyFont="1" applyFill="1" applyBorder="1" applyAlignment="1" applyProtection="1">
      <alignment horizontal="center" vertical="center" wrapText="1"/>
      <protection locked="0"/>
    </xf>
    <xf numFmtId="0" fontId="39" fillId="22" borderId="63" xfId="0" applyNumberFormat="1" applyFont="1" applyFill="1" applyBorder="1" applyAlignment="1">
      <alignment vertical="center" wrapText="1"/>
    </xf>
    <xf numFmtId="14" fontId="39" fillId="22" borderId="3" xfId="0" applyNumberFormat="1" applyFont="1" applyFill="1" applyBorder="1" applyAlignment="1">
      <alignment vertical="center" wrapText="1"/>
    </xf>
    <xf numFmtId="14" fontId="27" fillId="22" borderId="25" xfId="0" applyNumberFormat="1" applyFont="1" applyFill="1" applyBorder="1" applyAlignment="1">
      <alignment horizontal="center" vertical="center" wrapText="1"/>
    </xf>
    <xf numFmtId="0" fontId="49" fillId="24" borderId="34" xfId="0" applyFont="1" applyFill="1" applyBorder="1" applyAlignment="1">
      <alignment horizontal="center" vertical="center" wrapText="1"/>
    </xf>
    <xf numFmtId="0" fontId="18" fillId="24" borderId="13" xfId="0" applyFont="1" applyFill="1" applyBorder="1" applyAlignment="1">
      <alignment horizontal="center" vertical="center" wrapText="1"/>
    </xf>
    <xf numFmtId="0" fontId="18" fillId="24" borderId="12" xfId="0" applyFont="1" applyFill="1" applyBorder="1" applyAlignment="1" applyProtection="1">
      <alignment horizontal="center" vertical="center"/>
      <protection locked="0"/>
    </xf>
    <xf numFmtId="0" fontId="26" fillId="22" borderId="47" xfId="0" applyFont="1" applyFill="1" applyBorder="1" applyAlignment="1">
      <alignment horizontal="center" vertical="center" wrapText="1"/>
    </xf>
    <xf numFmtId="0" fontId="50" fillId="24" borderId="66" xfId="0" applyFont="1" applyFill="1" applyBorder="1" applyAlignment="1">
      <alignment horizontal="center" vertical="center" wrapText="1"/>
    </xf>
    <xf numFmtId="0" fontId="27" fillId="0" borderId="22" xfId="0" applyFont="1" applyFill="1" applyBorder="1" applyAlignment="1">
      <alignment horizontal="center" vertical="center" wrapText="1"/>
    </xf>
    <xf numFmtId="0" fontId="27" fillId="0" borderId="23" xfId="0" applyFont="1" applyFill="1" applyBorder="1" applyAlignment="1">
      <alignment horizontal="center" vertical="center" wrapText="1"/>
    </xf>
    <xf numFmtId="0" fontId="27" fillId="0" borderId="54" xfId="0" applyNumberFormat="1" applyFont="1" applyFill="1" applyBorder="1" applyAlignment="1">
      <alignment horizontal="center" vertical="center" wrapText="1"/>
    </xf>
    <xf numFmtId="0" fontId="27" fillId="0" borderId="55" xfId="0" applyNumberFormat="1" applyFont="1" applyFill="1" applyBorder="1" applyAlignment="1">
      <alignment horizontal="center" vertical="center" wrapText="1"/>
    </xf>
    <xf numFmtId="0" fontId="27" fillId="0" borderId="56" xfId="0" applyNumberFormat="1" applyFont="1" applyFill="1" applyBorder="1" applyAlignment="1">
      <alignment horizontal="center" vertical="center" wrapText="1"/>
    </xf>
    <xf numFmtId="0" fontId="26" fillId="2" borderId="30"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0" borderId="20" xfId="0" applyFont="1" applyFill="1" applyBorder="1" applyAlignment="1">
      <alignment horizontal="center" vertical="center" wrapText="1"/>
    </xf>
    <xf numFmtId="0" fontId="27" fillId="0" borderId="59" xfId="0" applyFont="1" applyFill="1" applyBorder="1" applyAlignment="1">
      <alignment horizontal="center" vertical="center" wrapText="1"/>
    </xf>
    <xf numFmtId="0" fontId="27" fillId="2" borderId="61" xfId="0" applyFont="1" applyFill="1" applyBorder="1" applyAlignment="1">
      <alignment horizontal="left" vertical="center" wrapText="1"/>
    </xf>
    <xf numFmtId="0" fontId="27" fillId="2" borderId="27" xfId="0" applyFont="1" applyFill="1" applyBorder="1" applyAlignment="1">
      <alignment horizontal="left" vertical="center" wrapText="1"/>
    </xf>
    <xf numFmtId="0" fontId="25" fillId="2" borderId="60" xfId="0" applyFont="1" applyFill="1" applyBorder="1" applyAlignment="1">
      <alignment horizontal="center" vertical="center" wrapText="1"/>
    </xf>
    <xf numFmtId="0" fontId="27" fillId="2" borderId="61" xfId="0" applyFont="1" applyFill="1" applyBorder="1" applyAlignment="1">
      <alignment horizontal="center" vertical="center" wrapText="1"/>
    </xf>
    <xf numFmtId="0" fontId="27" fillId="2" borderId="27" xfId="0" applyFont="1" applyFill="1" applyBorder="1" applyAlignment="1">
      <alignment horizontal="center" vertical="center" wrapText="1"/>
    </xf>
    <xf numFmtId="0" fontId="27" fillId="2" borderId="30"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0" borderId="67" xfId="0" applyFont="1" applyFill="1" applyBorder="1" applyAlignment="1">
      <alignment horizontal="center" vertical="center" wrapText="1"/>
    </xf>
    <xf numFmtId="0" fontId="27" fillId="0" borderId="61" xfId="0" applyFont="1" applyFill="1" applyBorder="1" applyAlignment="1">
      <alignment horizontal="center" vertical="center" wrapText="1"/>
    </xf>
    <xf numFmtId="0" fontId="27" fillId="0" borderId="27" xfId="0" applyFont="1" applyFill="1" applyBorder="1" applyAlignment="1">
      <alignment horizontal="center" vertical="center" wrapText="1"/>
    </xf>
    <xf numFmtId="0" fontId="25" fillId="0" borderId="11" xfId="0" applyFont="1" applyFill="1" applyBorder="1" applyAlignment="1">
      <alignment horizontal="center" vertical="center"/>
    </xf>
    <xf numFmtId="0" fontId="25" fillId="0" borderId="38" xfId="0" applyFont="1" applyFill="1" applyBorder="1" applyAlignment="1">
      <alignment horizontal="center" vertical="center"/>
    </xf>
    <xf numFmtId="0" fontId="25" fillId="0" borderId="49" xfId="0" applyFont="1" applyFill="1" applyBorder="1" applyAlignment="1">
      <alignment horizontal="center" vertical="center"/>
    </xf>
    <xf numFmtId="0" fontId="3" fillId="4" borderId="16" xfId="1" applyFont="1" applyFill="1" applyBorder="1" applyAlignment="1">
      <alignment horizontal="center" vertical="center" wrapText="1"/>
    </xf>
    <xf numFmtId="0" fontId="3" fillId="4" borderId="17" xfId="1" applyFont="1" applyFill="1" applyBorder="1" applyAlignment="1">
      <alignment horizontal="center" vertical="center" wrapText="1"/>
    </xf>
    <xf numFmtId="0" fontId="3" fillId="4" borderId="31" xfId="1" applyFont="1" applyFill="1" applyBorder="1" applyAlignment="1">
      <alignment horizontal="center" vertical="center" wrapText="1"/>
    </xf>
    <xf numFmtId="0" fontId="51" fillId="24" borderId="11" xfId="0" applyFont="1" applyFill="1" applyBorder="1" applyAlignment="1">
      <alignment horizontal="center" vertical="center" wrapText="1"/>
    </xf>
    <xf numFmtId="0" fontId="29" fillId="24" borderId="38" xfId="0" applyFont="1" applyFill="1" applyBorder="1" applyAlignment="1">
      <alignment horizontal="center" vertical="center" wrapText="1"/>
    </xf>
    <xf numFmtId="0" fontId="29" fillId="24" borderId="49" xfId="0" applyFont="1" applyFill="1" applyBorder="1" applyAlignment="1">
      <alignment horizontal="center" vertical="center" wrapText="1"/>
    </xf>
    <xf numFmtId="0" fontId="25" fillId="22" borderId="4" xfId="0" applyFont="1" applyFill="1" applyBorder="1" applyAlignment="1">
      <alignment horizontal="center" vertical="center" wrapText="1"/>
    </xf>
    <xf numFmtId="0" fontId="25" fillId="22" borderId="9" xfId="0" applyFont="1" applyFill="1" applyBorder="1" applyAlignment="1">
      <alignment horizontal="center" vertical="center" wrapText="1"/>
    </xf>
    <xf numFmtId="0" fontId="27" fillId="2" borderId="67" xfId="0" applyFont="1" applyFill="1" applyBorder="1" applyAlignment="1">
      <alignment horizontal="left" vertical="center" wrapText="1"/>
    </xf>
    <xf numFmtId="0" fontId="27" fillId="0" borderId="30" xfId="0" applyNumberFormat="1" applyFont="1" applyFill="1" applyBorder="1" applyAlignment="1">
      <alignment horizontal="center" vertical="center" wrapText="1"/>
    </xf>
    <xf numFmtId="0" fontId="27" fillId="0" borderId="4" xfId="0" applyNumberFormat="1" applyFont="1" applyFill="1" applyBorder="1" applyAlignment="1">
      <alignment horizontal="center" vertical="center" wrapText="1"/>
    </xf>
    <xf numFmtId="0" fontId="27" fillId="0" borderId="9" xfId="0" applyNumberFormat="1" applyFont="1" applyFill="1" applyBorder="1" applyAlignment="1">
      <alignment horizontal="center" vertical="center" wrapText="1"/>
    </xf>
    <xf numFmtId="0" fontId="27" fillId="22" borderId="11" xfId="0" applyFont="1" applyFill="1" applyBorder="1" applyAlignment="1" applyProtection="1">
      <alignment horizontal="left" vertical="center" wrapText="1"/>
      <protection locked="0"/>
    </xf>
    <xf numFmtId="0" fontId="27" fillId="22" borderId="38" xfId="0" applyFont="1" applyFill="1" applyBorder="1" applyAlignment="1" applyProtection="1">
      <alignment horizontal="left" vertical="center" wrapText="1"/>
      <protection locked="0"/>
    </xf>
    <xf numFmtId="0" fontId="27" fillId="22" borderId="14" xfId="0" applyFont="1" applyFill="1" applyBorder="1" applyAlignment="1" applyProtection="1">
      <alignment horizontal="left" vertical="center" wrapText="1"/>
      <protection locked="0"/>
    </xf>
    <xf numFmtId="0" fontId="27" fillId="2" borderId="8" xfId="0" applyFont="1" applyFill="1" applyBorder="1" applyAlignment="1">
      <alignment horizontal="center" vertical="center" wrapText="1"/>
    </xf>
    <xf numFmtId="0" fontId="27" fillId="2" borderId="30" xfId="0" applyFont="1" applyFill="1" applyBorder="1" applyAlignment="1" applyProtection="1">
      <alignment horizontal="center" vertical="center" wrapText="1"/>
      <protection locked="0"/>
    </xf>
    <xf numFmtId="0" fontId="27" fillId="2" borderId="4" xfId="0" applyFont="1" applyFill="1" applyBorder="1" applyAlignment="1" applyProtection="1">
      <alignment horizontal="center" vertical="center" wrapText="1"/>
      <protection locked="0"/>
    </xf>
    <xf numFmtId="0" fontId="27" fillId="2" borderId="9" xfId="0" applyFont="1" applyFill="1" applyBorder="1" applyAlignment="1" applyProtection="1">
      <alignment horizontal="center" vertical="center" wrapText="1"/>
      <protection locked="0"/>
    </xf>
    <xf numFmtId="0" fontId="48" fillId="0" borderId="4" xfId="0" applyFont="1" applyFill="1" applyBorder="1" applyAlignment="1">
      <alignment horizontal="center" vertical="center" wrapText="1"/>
    </xf>
    <xf numFmtId="0" fontId="25" fillId="2" borderId="30" xfId="0" applyFont="1" applyFill="1" applyBorder="1" applyAlignment="1" applyProtection="1">
      <alignment horizontal="left" vertical="center" wrapText="1"/>
    </xf>
    <xf numFmtId="0" fontId="25" fillId="2" borderId="4" xfId="0" applyFont="1" applyFill="1" applyBorder="1" applyAlignment="1" applyProtection="1">
      <alignment horizontal="left" vertical="center" wrapText="1"/>
    </xf>
    <xf numFmtId="0" fontId="25" fillId="2" borderId="9" xfId="0" applyFont="1" applyFill="1" applyBorder="1" applyAlignment="1" applyProtection="1">
      <alignment horizontal="left" vertical="center" wrapText="1"/>
    </xf>
    <xf numFmtId="0" fontId="27" fillId="22" borderId="49" xfId="0" applyFont="1" applyFill="1" applyBorder="1" applyAlignment="1" applyProtection="1">
      <alignment horizontal="left" vertical="center" wrapText="1"/>
      <protection locked="0"/>
    </xf>
    <xf numFmtId="0" fontId="46" fillId="7" borderId="10" xfId="0" applyFont="1" applyFill="1" applyBorder="1" applyAlignment="1" applyProtection="1">
      <alignment horizontal="center" vertical="center" wrapText="1"/>
      <protection locked="0"/>
    </xf>
    <xf numFmtId="0" fontId="46" fillId="7" borderId="13" xfId="0" applyFont="1" applyFill="1" applyBorder="1" applyAlignment="1" applyProtection="1">
      <alignment horizontal="center" vertical="center" wrapText="1"/>
      <protection locked="0"/>
    </xf>
    <xf numFmtId="0" fontId="46" fillId="7" borderId="48" xfId="0" applyFont="1" applyFill="1" applyBorder="1" applyAlignment="1" applyProtection="1">
      <alignment horizontal="center" vertical="center" wrapText="1"/>
      <protection locked="0"/>
    </xf>
    <xf numFmtId="0" fontId="50" fillId="24" borderId="11" xfId="0" applyFont="1" applyFill="1" applyBorder="1" applyAlignment="1">
      <alignment horizontal="center" vertical="center" wrapText="1"/>
    </xf>
    <xf numFmtId="0" fontId="50" fillId="24" borderId="38" xfId="0" applyFont="1" applyFill="1" applyBorder="1" applyAlignment="1">
      <alignment horizontal="center" vertical="center" wrapText="1"/>
    </xf>
    <xf numFmtId="0" fontId="50" fillId="24" borderId="49" xfId="0" applyFont="1" applyFill="1" applyBorder="1" applyAlignment="1">
      <alignment horizontal="center" vertical="center" wrapText="1"/>
    </xf>
    <xf numFmtId="0" fontId="3" fillId="21" borderId="4" xfId="0" applyFont="1" applyFill="1" applyBorder="1" applyAlignment="1" applyProtection="1">
      <alignment horizontal="center" vertical="center"/>
    </xf>
    <xf numFmtId="0" fontId="3" fillId="21" borderId="9" xfId="0" applyFont="1" applyFill="1" applyBorder="1" applyAlignment="1" applyProtection="1">
      <alignment horizontal="center" vertical="center"/>
    </xf>
    <xf numFmtId="166" fontId="39" fillId="22" borderId="10" xfId="0" applyNumberFormat="1" applyFont="1" applyFill="1" applyBorder="1" applyAlignment="1">
      <alignment horizontal="center" vertical="center" wrapText="1"/>
    </xf>
    <xf numFmtId="166" fontId="39" fillId="22" borderId="13" xfId="0" applyNumberFormat="1" applyFont="1" applyFill="1" applyBorder="1" applyAlignment="1">
      <alignment horizontal="center" vertical="center" wrapText="1"/>
    </xf>
    <xf numFmtId="0" fontId="39" fillId="22" borderId="30" xfId="0" applyFont="1" applyFill="1" applyBorder="1" applyAlignment="1">
      <alignment horizontal="center" vertical="center" wrapText="1"/>
    </xf>
    <xf numFmtId="0" fontId="39" fillId="22" borderId="4" xfId="0" applyFont="1" applyFill="1" applyBorder="1" applyAlignment="1">
      <alignment horizontal="center" vertical="center" wrapText="1"/>
    </xf>
    <xf numFmtId="0" fontId="18" fillId="24" borderId="10" xfId="0" applyFont="1" applyFill="1" applyBorder="1" applyAlignment="1">
      <alignment horizontal="center" vertical="center" wrapText="1"/>
    </xf>
    <xf numFmtId="0" fontId="18" fillId="24" borderId="13" xfId="0" applyFont="1" applyFill="1" applyBorder="1" applyAlignment="1">
      <alignment horizontal="center" vertical="center" wrapText="1"/>
    </xf>
    <xf numFmtId="0" fontId="18" fillId="21" borderId="8" xfId="0" applyFont="1" applyFill="1" applyBorder="1" applyAlignment="1">
      <alignment horizontal="center" vertical="center" wrapText="1"/>
    </xf>
    <xf numFmtId="0" fontId="18" fillId="21" borderId="4" xfId="0" applyFont="1" applyFill="1" applyBorder="1" applyAlignment="1">
      <alignment horizontal="center" vertical="center" wrapText="1"/>
    </xf>
    <xf numFmtId="0" fontId="18" fillId="21" borderId="3" xfId="0" applyFont="1" applyFill="1" applyBorder="1" applyAlignment="1">
      <alignment horizontal="center" vertical="center" wrapText="1"/>
    </xf>
    <xf numFmtId="0" fontId="18" fillId="21" borderId="30" xfId="0" applyFont="1" applyFill="1" applyBorder="1" applyAlignment="1">
      <alignment horizontal="center" vertical="center" wrapText="1"/>
    </xf>
    <xf numFmtId="0" fontId="27" fillId="2" borderId="46" xfId="0" applyFont="1" applyFill="1" applyBorder="1" applyAlignment="1">
      <alignment horizontal="center" vertical="center" wrapText="1"/>
    </xf>
    <xf numFmtId="0" fontId="27" fillId="2" borderId="20" xfId="0" applyFont="1" applyFill="1" applyBorder="1" applyAlignment="1">
      <alignment horizontal="center" vertical="center" wrapText="1"/>
    </xf>
    <xf numFmtId="0" fontId="27" fillId="2" borderId="29" xfId="0" applyFont="1" applyFill="1" applyBorder="1" applyAlignment="1">
      <alignment horizontal="center" vertical="center" wrapText="1"/>
    </xf>
    <xf numFmtId="0" fontId="27" fillId="22" borderId="11" xfId="0" applyFont="1" applyFill="1" applyBorder="1" applyAlignment="1">
      <alignment horizontal="center" vertical="center" wrapText="1"/>
    </xf>
    <xf numFmtId="0" fontId="27" fillId="22" borderId="38" xfId="0" applyFont="1" applyFill="1" applyBorder="1" applyAlignment="1">
      <alignment horizontal="center" vertical="center" wrapText="1"/>
    </xf>
    <xf numFmtId="0" fontId="27" fillId="22" borderId="14" xfId="0" applyFont="1" applyFill="1" applyBorder="1" applyAlignment="1">
      <alignment horizontal="center" vertical="center" wrapText="1"/>
    </xf>
    <xf numFmtId="0" fontId="27" fillId="0" borderId="51" xfId="0" applyNumberFormat="1" applyFont="1" applyFill="1" applyBorder="1" applyAlignment="1">
      <alignment horizontal="center" vertical="center" wrapText="1"/>
    </xf>
    <xf numFmtId="0" fontId="27" fillId="0" borderId="38" xfId="0" applyNumberFormat="1" applyFont="1" applyFill="1" applyBorder="1" applyAlignment="1">
      <alignment horizontal="center" vertical="center" wrapText="1"/>
    </xf>
    <xf numFmtId="0" fontId="27" fillId="0" borderId="14" xfId="0" applyNumberFormat="1" applyFont="1" applyFill="1" applyBorder="1" applyAlignment="1">
      <alignment horizontal="center" vertical="center" wrapText="1"/>
    </xf>
    <xf numFmtId="0" fontId="39" fillId="0" borderId="11" xfId="0" applyNumberFormat="1" applyFont="1" applyFill="1" applyBorder="1" applyAlignment="1">
      <alignment horizontal="center" vertical="center" wrapText="1"/>
    </xf>
    <xf numFmtId="0" fontId="39" fillId="0" borderId="38" xfId="0" applyNumberFormat="1" applyFont="1" applyFill="1" applyBorder="1" applyAlignment="1">
      <alignment horizontal="center" vertical="center" wrapText="1"/>
    </xf>
    <xf numFmtId="0" fontId="18" fillId="24" borderId="52" xfId="0" applyFont="1" applyFill="1" applyBorder="1" applyAlignment="1">
      <alignment horizontal="center" vertical="center" wrapText="1"/>
    </xf>
    <xf numFmtId="0" fontId="18" fillId="24" borderId="12" xfId="0" applyFont="1" applyFill="1" applyBorder="1" applyAlignment="1">
      <alignment horizontal="center" vertical="center" wrapText="1"/>
    </xf>
    <xf numFmtId="0" fontId="21" fillId="2" borderId="0" xfId="0" applyFont="1" applyFill="1" applyAlignment="1">
      <alignment horizontal="center"/>
    </xf>
    <xf numFmtId="0" fontId="48" fillId="0" borderId="3" xfId="0" applyFont="1" applyFill="1" applyBorder="1" applyAlignment="1">
      <alignment horizontal="center" vertical="center" wrapText="1"/>
    </xf>
    <xf numFmtId="0" fontId="19" fillId="0" borderId="0" xfId="0" applyFont="1" applyAlignment="1" applyProtection="1">
      <alignment horizontal="center" vertical="center"/>
      <protection locked="0"/>
    </xf>
    <xf numFmtId="0" fontId="27" fillId="0" borderId="10"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48" xfId="0" applyFont="1" applyBorder="1" applyAlignment="1">
      <alignment horizontal="center" vertical="center" wrapText="1"/>
    </xf>
    <xf numFmtId="0" fontId="8" fillId="0" borderId="24" xfId="0" applyFont="1" applyBorder="1" applyAlignment="1">
      <alignment horizontal="left" vertical="center"/>
    </xf>
    <xf numFmtId="0" fontId="8" fillId="0" borderId="25" xfId="0" applyFont="1" applyBorder="1" applyAlignment="1">
      <alignment horizontal="left" vertical="center"/>
    </xf>
    <xf numFmtId="0" fontId="8" fillId="0" borderId="34" xfId="0" applyFont="1" applyBorder="1" applyAlignment="1">
      <alignment horizontal="left" vertical="center"/>
    </xf>
    <xf numFmtId="0" fontId="6" fillId="2" borderId="18" xfId="0" applyFont="1" applyFill="1" applyBorder="1" applyAlignment="1">
      <alignment horizontal="left" vertical="center"/>
    </xf>
    <xf numFmtId="0" fontId="6" fillId="2" borderId="19" xfId="0" applyFont="1" applyFill="1" applyBorder="1" applyAlignment="1">
      <alignment horizontal="left" vertical="center"/>
    </xf>
    <xf numFmtId="0" fontId="6" fillId="2" borderId="37" xfId="0" applyFont="1" applyFill="1" applyBorder="1" applyAlignment="1">
      <alignment horizontal="left" vertical="center"/>
    </xf>
    <xf numFmtId="0" fontId="38" fillId="13" borderId="24" xfId="1" applyFont="1" applyFill="1" applyBorder="1" applyAlignment="1">
      <alignment horizontal="center" vertical="center" wrapText="1"/>
    </xf>
    <xf numFmtId="0" fontId="38" fillId="13" borderId="25" xfId="1" applyFont="1" applyFill="1" applyBorder="1" applyAlignment="1">
      <alignment horizontal="center" vertical="center" wrapText="1"/>
    </xf>
    <xf numFmtId="0" fontId="38" fillId="13" borderId="34" xfId="1"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35" xfId="0" applyFont="1" applyFill="1" applyBorder="1" applyAlignment="1">
      <alignment horizontal="center" vertical="center"/>
    </xf>
    <xf numFmtId="0" fontId="27" fillId="2" borderId="68" xfId="0" applyFont="1" applyFill="1" applyBorder="1" applyAlignment="1">
      <alignment horizontal="left" vertical="center" wrapText="1"/>
    </xf>
    <xf numFmtId="0" fontId="27" fillId="2" borderId="69" xfId="0" applyFont="1" applyFill="1" applyBorder="1" applyAlignment="1">
      <alignment horizontal="left" vertical="center" wrapText="1"/>
    </xf>
    <xf numFmtId="0" fontId="27" fillId="2" borderId="70" xfId="0" applyFont="1" applyFill="1" applyBorder="1" applyAlignment="1">
      <alignment horizontal="left" vertical="center" wrapText="1"/>
    </xf>
    <xf numFmtId="0" fontId="16" fillId="3" borderId="16"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6" fillId="3" borderId="31" xfId="0" applyFont="1" applyFill="1" applyBorder="1" applyAlignment="1">
      <alignment horizontal="center" vertical="center" wrapText="1"/>
    </xf>
    <xf numFmtId="0" fontId="32" fillId="0" borderId="23" xfId="0" applyFont="1" applyBorder="1" applyAlignment="1">
      <alignment horizontal="center"/>
    </xf>
    <xf numFmtId="0" fontId="32" fillId="0" borderId="39" xfId="0" applyFont="1" applyBorder="1" applyAlignment="1">
      <alignment horizontal="center"/>
    </xf>
    <xf numFmtId="0" fontId="18" fillId="14" borderId="26" xfId="1" applyFont="1" applyFill="1" applyBorder="1" applyAlignment="1">
      <alignment horizontal="center" vertical="center" wrapText="1"/>
    </xf>
    <xf numFmtId="0" fontId="18" fillId="14" borderId="37" xfId="1" applyFont="1" applyFill="1" applyBorder="1" applyAlignment="1">
      <alignment horizontal="center" vertical="center" wrapText="1"/>
    </xf>
    <xf numFmtId="167" fontId="6" fillId="2" borderId="5" xfId="0" applyNumberFormat="1" applyFont="1" applyFill="1" applyBorder="1" applyAlignment="1">
      <alignment horizontal="center" vertical="center"/>
    </xf>
    <xf numFmtId="167" fontId="6" fillId="2" borderId="6" xfId="0" applyNumberFormat="1" applyFont="1" applyFill="1" applyBorder="1" applyAlignment="1">
      <alignment horizontal="center" vertical="center"/>
    </xf>
    <xf numFmtId="167" fontId="6" fillId="2" borderId="23" xfId="0" applyNumberFormat="1" applyFont="1" applyFill="1" applyBorder="1" applyAlignment="1">
      <alignment horizontal="center" vertical="center"/>
    </xf>
    <xf numFmtId="167" fontId="6" fillId="2" borderId="35" xfId="0" applyNumberFormat="1" applyFont="1" applyFill="1" applyBorder="1" applyAlignment="1">
      <alignment horizontal="center" vertical="center"/>
    </xf>
    <xf numFmtId="0" fontId="3" fillId="4" borderId="44" xfId="1" applyFont="1" applyFill="1" applyBorder="1" applyAlignment="1">
      <alignment horizontal="center" vertical="center" wrapText="1"/>
    </xf>
    <xf numFmtId="0" fontId="3" fillId="4" borderId="41" xfId="1" applyFont="1" applyFill="1" applyBorder="1" applyAlignment="1">
      <alignment horizontal="center" vertical="center" wrapText="1"/>
    </xf>
    <xf numFmtId="0" fontId="49" fillId="24" borderId="51" xfId="0" applyFont="1" applyFill="1" applyBorder="1" applyAlignment="1">
      <alignment horizontal="center" vertical="center" wrapText="1"/>
    </xf>
    <xf numFmtId="0" fontId="49" fillId="24" borderId="38" xfId="0" applyFont="1" applyFill="1" applyBorder="1" applyAlignment="1">
      <alignment horizontal="center" vertical="center" wrapText="1"/>
    </xf>
    <xf numFmtId="0" fontId="49" fillId="24" borderId="14" xfId="0" applyFont="1" applyFill="1" applyBorder="1" applyAlignment="1">
      <alignment horizontal="center" vertical="center" wrapText="1"/>
    </xf>
    <xf numFmtId="0" fontId="18" fillId="3" borderId="41" xfId="1" applyFont="1" applyFill="1" applyBorder="1" applyAlignment="1">
      <alignment horizontal="center" vertical="center" wrapText="1"/>
    </xf>
    <xf numFmtId="0" fontId="27" fillId="0" borderId="12"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62" xfId="0" applyFont="1" applyBorder="1" applyAlignment="1">
      <alignment horizontal="center" vertical="center" wrapText="1"/>
    </xf>
    <xf numFmtId="0" fontId="27" fillId="0" borderId="63" xfId="0" applyFont="1" applyBorder="1" applyAlignment="1">
      <alignment horizontal="center" vertical="center" wrapText="1"/>
    </xf>
    <xf numFmtId="0" fontId="27" fillId="2" borderId="30" xfId="0" applyFont="1" applyFill="1" applyBorder="1" applyAlignment="1">
      <alignment horizontal="left" vertical="center" wrapText="1"/>
    </xf>
    <xf numFmtId="0" fontId="27" fillId="2" borderId="4" xfId="0" applyFont="1" applyFill="1" applyBorder="1" applyAlignment="1">
      <alignment horizontal="left" vertical="center" wrapText="1"/>
    </xf>
    <xf numFmtId="0" fontId="27" fillId="2" borderId="3" xfId="0" applyFont="1" applyFill="1" applyBorder="1" applyAlignment="1">
      <alignment horizontal="left" vertical="center" wrapText="1"/>
    </xf>
    <xf numFmtId="0" fontId="39" fillId="0" borderId="64" xfId="0" applyFont="1" applyBorder="1" applyAlignment="1">
      <alignment horizontal="center" vertical="center" wrapText="1"/>
    </xf>
    <xf numFmtId="0" fontId="39" fillId="0" borderId="62" xfId="0" applyFont="1" applyBorder="1" applyAlignment="1">
      <alignment horizontal="center" vertical="center" wrapText="1"/>
    </xf>
    <xf numFmtId="0" fontId="39" fillId="0" borderId="63" xfId="0" applyFont="1" applyBorder="1" applyAlignment="1">
      <alignment horizontal="center" vertical="center" wrapText="1"/>
    </xf>
    <xf numFmtId="0" fontId="39" fillId="2" borderId="30" xfId="0" applyFont="1" applyFill="1" applyBorder="1" applyAlignment="1">
      <alignment horizontal="left" vertical="center" wrapText="1"/>
    </xf>
    <xf numFmtId="0" fontId="39" fillId="2" borderId="4" xfId="0" applyFont="1" applyFill="1" applyBorder="1" applyAlignment="1">
      <alignment horizontal="left" vertical="center" wrapText="1"/>
    </xf>
    <xf numFmtId="0" fontId="39" fillId="2" borderId="3" xfId="0" applyFont="1" applyFill="1" applyBorder="1" applyAlignment="1">
      <alignment horizontal="left" vertical="center" wrapText="1"/>
    </xf>
    <xf numFmtId="0" fontId="27" fillId="0" borderId="11" xfId="0" applyNumberFormat="1" applyFont="1" applyFill="1" applyBorder="1" applyAlignment="1">
      <alignment horizontal="center" vertical="center" wrapText="1"/>
    </xf>
    <xf numFmtId="0" fontId="27" fillId="0" borderId="3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39" fillId="0" borderId="30" xfId="0" applyNumberFormat="1" applyFont="1" applyFill="1" applyBorder="1" applyAlignment="1">
      <alignment horizontal="center" vertical="center" wrapText="1"/>
    </xf>
    <xf numFmtId="0" fontId="39" fillId="0" borderId="4" xfId="0" applyNumberFormat="1" applyFont="1" applyFill="1" applyBorder="1" applyAlignment="1">
      <alignment horizontal="center" vertical="center" wrapText="1"/>
    </xf>
    <xf numFmtId="0" fontId="27" fillId="22" borderId="51" xfId="0" applyFont="1" applyFill="1" applyBorder="1" applyAlignment="1" applyProtection="1">
      <alignment horizontal="left" vertical="center" wrapText="1"/>
      <protection locked="0"/>
    </xf>
    <xf numFmtId="0" fontId="27" fillId="0" borderId="4" xfId="0" applyFont="1" applyFill="1" applyBorder="1" applyAlignment="1">
      <alignment horizontal="center" vertical="center" wrapText="1"/>
    </xf>
    <xf numFmtId="0" fontId="27" fillId="22" borderId="13" xfId="0" applyFont="1" applyFill="1" applyBorder="1" applyAlignment="1">
      <alignment horizontal="center" vertical="center" wrapText="1"/>
    </xf>
    <xf numFmtId="0" fontId="27" fillId="22" borderId="12" xfId="0" applyFont="1" applyFill="1" applyBorder="1" applyAlignment="1">
      <alignment horizontal="center" vertical="center" wrapText="1"/>
    </xf>
    <xf numFmtId="0" fontId="27" fillId="0" borderId="8" xfId="0" applyNumberFormat="1" applyFont="1" applyFill="1" applyBorder="1" applyAlignment="1">
      <alignment horizontal="center" vertical="center" wrapText="1"/>
    </xf>
    <xf numFmtId="0" fontId="27" fillId="0" borderId="3" xfId="0" applyNumberFormat="1" applyFont="1" applyFill="1" applyBorder="1" applyAlignment="1">
      <alignment horizontal="center" vertical="center" wrapText="1"/>
    </xf>
    <xf numFmtId="0" fontId="27" fillId="0" borderId="64" xfId="0" applyFont="1" applyBorder="1" applyAlignment="1">
      <alignment horizontal="center" vertical="center" wrapText="1"/>
    </xf>
    <xf numFmtId="0" fontId="25" fillId="2" borderId="4" xfId="0" applyFont="1" applyFill="1" applyBorder="1" applyAlignment="1">
      <alignment horizontal="left" vertical="center" wrapText="1"/>
    </xf>
    <xf numFmtId="0" fontId="25" fillId="2" borderId="3" xfId="0" applyFont="1" applyFill="1" applyBorder="1" applyAlignment="1">
      <alignment horizontal="left" vertical="center" wrapText="1"/>
    </xf>
    <xf numFmtId="0" fontId="27" fillId="22" borderId="20" xfId="0" applyFont="1" applyFill="1" applyBorder="1" applyAlignment="1">
      <alignment horizontal="center" vertical="center" wrapText="1"/>
    </xf>
    <xf numFmtId="0" fontId="27" fillId="22" borderId="29" xfId="0" applyFont="1" applyFill="1" applyBorder="1" applyAlignment="1">
      <alignment horizontal="center" vertical="center" wrapText="1"/>
    </xf>
    <xf numFmtId="0" fontId="27" fillId="22" borderId="30" xfId="0" applyFont="1" applyFill="1" applyBorder="1" applyAlignment="1">
      <alignment horizontal="center" vertical="center" wrapText="1"/>
    </xf>
    <xf numFmtId="0" fontId="27" fillId="22" borderId="4" xfId="0" applyFont="1" applyFill="1" applyBorder="1" applyAlignment="1">
      <alignment horizontal="center" vertical="center" wrapText="1"/>
    </xf>
    <xf numFmtId="0" fontId="27" fillId="22" borderId="3" xfId="0" applyFont="1" applyFill="1" applyBorder="1" applyAlignment="1">
      <alignment horizontal="center" vertical="center" wrapText="1"/>
    </xf>
    <xf numFmtId="0" fontId="18" fillId="7" borderId="13" xfId="0" applyFont="1" applyFill="1" applyBorder="1" applyAlignment="1">
      <alignment horizontal="center" vertical="center" wrapText="1"/>
    </xf>
    <xf numFmtId="0" fontId="18" fillId="7" borderId="12" xfId="0" applyFont="1" applyFill="1" applyBorder="1" applyAlignment="1">
      <alignment horizontal="center" vertical="center" wrapText="1"/>
    </xf>
    <xf numFmtId="0" fontId="25" fillId="2" borderId="30" xfId="0" applyFont="1" applyFill="1" applyBorder="1" applyAlignment="1">
      <alignment horizontal="left" vertical="center" wrapText="1"/>
    </xf>
    <xf numFmtId="0" fontId="49" fillId="24" borderId="11" xfId="0" applyFont="1" applyFill="1" applyBorder="1" applyAlignment="1">
      <alignment horizontal="center" vertical="center" wrapText="1"/>
    </xf>
    <xf numFmtId="0" fontId="27" fillId="22" borderId="10" xfId="0" applyFont="1" applyFill="1" applyBorder="1" applyAlignment="1">
      <alignment horizontal="center" vertical="center" wrapText="1"/>
    </xf>
    <xf numFmtId="0" fontId="27" fillId="24" borderId="11" xfId="0" applyFont="1" applyFill="1" applyBorder="1" applyAlignment="1">
      <alignment horizontal="center" vertical="center" wrapText="1"/>
    </xf>
    <xf numFmtId="0" fontId="27" fillId="24" borderId="38" xfId="0" applyFont="1" applyFill="1" applyBorder="1" applyAlignment="1">
      <alignment horizontal="center" vertical="center" wrapText="1"/>
    </xf>
    <xf numFmtId="0" fontId="27" fillId="24" borderId="14" xfId="0" applyFont="1" applyFill="1" applyBorder="1" applyAlignment="1">
      <alignment horizontal="center" vertical="center" wrapText="1"/>
    </xf>
    <xf numFmtId="0" fontId="50" fillId="24" borderId="14" xfId="0" applyFont="1" applyFill="1" applyBorder="1" applyAlignment="1">
      <alignment horizontal="center" vertical="center" wrapText="1"/>
    </xf>
    <xf numFmtId="0" fontId="27" fillId="22" borderId="52" xfId="0" applyFont="1" applyFill="1" applyBorder="1" applyAlignment="1">
      <alignment horizontal="center" vertical="center" wrapText="1"/>
    </xf>
    <xf numFmtId="0" fontId="3" fillId="21" borderId="3" xfId="0" applyFont="1" applyFill="1" applyBorder="1" applyAlignment="1" applyProtection="1">
      <alignment horizontal="center" vertical="center"/>
    </xf>
    <xf numFmtId="0" fontId="18" fillId="24" borderId="10" xfId="0" applyFont="1" applyFill="1" applyBorder="1" applyAlignment="1" applyProtection="1">
      <alignment horizontal="center" vertical="center" wrapText="1"/>
      <protection locked="0"/>
    </xf>
    <xf numFmtId="0" fontId="18" fillId="24" borderId="13" xfId="0" applyFont="1" applyFill="1" applyBorder="1" applyAlignment="1" applyProtection="1">
      <alignment horizontal="center" vertical="center" wrapText="1"/>
      <protection locked="0"/>
    </xf>
    <xf numFmtId="0" fontId="18" fillId="24" borderId="12" xfId="0" applyFont="1" applyFill="1" applyBorder="1" applyAlignment="1" applyProtection="1">
      <alignment horizontal="center" vertical="center" wrapText="1"/>
      <protection locked="0"/>
    </xf>
    <xf numFmtId="14" fontId="27" fillId="22" borderId="53" xfId="0" applyNumberFormat="1" applyFont="1" applyFill="1" applyBorder="1" applyAlignment="1">
      <alignment horizontal="center" vertical="center" wrapText="1"/>
    </xf>
    <xf numFmtId="0" fontId="47" fillId="21" borderId="30" xfId="0" applyFont="1" applyFill="1" applyBorder="1" applyAlignment="1">
      <alignment horizontal="center" vertical="center" wrapText="1"/>
    </xf>
    <xf numFmtId="0" fontId="47" fillId="21" borderId="4" xfId="0" applyFont="1" applyFill="1" applyBorder="1" applyAlignment="1">
      <alignment horizontal="center" vertical="center" wrapText="1"/>
    </xf>
    <xf numFmtId="0" fontId="47" fillId="21" borderId="9" xfId="0" applyFont="1" applyFill="1" applyBorder="1" applyAlignment="1">
      <alignment horizontal="center" vertical="center" wrapText="1"/>
    </xf>
    <xf numFmtId="0" fontId="25" fillId="0" borderId="4" xfId="0" applyFont="1" applyFill="1" applyBorder="1" applyAlignment="1">
      <alignment horizontal="center" vertical="center"/>
    </xf>
    <xf numFmtId="0" fontId="25" fillId="0" borderId="9" xfId="0" applyFont="1" applyFill="1" applyBorder="1" applyAlignment="1">
      <alignment horizontal="center" vertical="center"/>
    </xf>
    <xf numFmtId="0" fontId="25" fillId="22" borderId="38" xfId="0" applyFont="1" applyFill="1" applyBorder="1" applyAlignment="1">
      <alignment horizontal="center" vertical="center" wrapText="1"/>
    </xf>
    <xf numFmtId="0" fontId="25" fillId="22" borderId="49" xfId="0" applyFont="1" applyFill="1" applyBorder="1" applyAlignment="1">
      <alignment horizontal="center" vertical="center" wrapText="1"/>
    </xf>
    <xf numFmtId="0" fontId="31" fillId="0" borderId="30" xfId="82" applyFont="1" applyFill="1" applyBorder="1" applyAlignment="1">
      <alignment horizontal="center" vertical="center" wrapText="1"/>
    </xf>
    <xf numFmtId="0" fontId="31" fillId="0" borderId="4" xfId="82" applyFont="1" applyFill="1" applyBorder="1" applyAlignment="1">
      <alignment horizontal="center" vertical="center" wrapText="1"/>
    </xf>
    <xf numFmtId="0" fontId="31" fillId="0" borderId="9" xfId="82" applyFont="1" applyFill="1" applyBorder="1" applyAlignment="1">
      <alignment horizontal="center" vertical="center" wrapText="1"/>
    </xf>
    <xf numFmtId="1" fontId="25" fillId="22" borderId="13" xfId="0" applyNumberFormat="1" applyFont="1" applyFill="1" applyBorder="1" applyAlignment="1">
      <alignment horizontal="center" vertical="center" wrapText="1"/>
    </xf>
    <xf numFmtId="1" fontId="25" fillId="22" borderId="48" xfId="0" applyNumberFormat="1" applyFont="1" applyFill="1" applyBorder="1" applyAlignment="1">
      <alignment horizontal="center" vertical="center" wrapText="1"/>
    </xf>
    <xf numFmtId="0" fontId="46" fillId="24" borderId="10" xfId="0" applyFont="1" applyFill="1" applyBorder="1" applyAlignment="1">
      <alignment horizontal="center" vertical="center" wrapText="1"/>
    </xf>
    <xf numFmtId="0" fontId="46" fillId="24" borderId="13" xfId="0" applyFont="1" applyFill="1" applyBorder="1" applyAlignment="1">
      <alignment horizontal="center" vertical="center" wrapText="1"/>
    </xf>
    <xf numFmtId="0" fontId="46" fillId="24" borderId="48" xfId="0" applyFont="1" applyFill="1" applyBorder="1" applyAlignment="1">
      <alignment horizontal="center" vertical="center" wrapText="1"/>
    </xf>
    <xf numFmtId="0" fontId="27" fillId="2" borderId="3" xfId="0" applyFont="1" applyFill="1" applyBorder="1" applyAlignment="1" applyProtection="1">
      <alignment horizontal="center" vertical="center" wrapText="1"/>
      <protection locked="0"/>
    </xf>
    <xf numFmtId="0" fontId="25" fillId="2" borderId="3" xfId="0" applyFont="1" applyFill="1" applyBorder="1" applyAlignment="1" applyProtection="1">
      <alignment horizontal="left" vertical="center" wrapText="1"/>
    </xf>
    <xf numFmtId="0" fontId="27" fillId="2" borderId="30" xfId="0" applyFont="1" applyFill="1" applyBorder="1" applyAlignment="1" applyProtection="1">
      <alignment horizontal="left" vertical="center" wrapText="1"/>
    </xf>
    <xf numFmtId="0" fontId="27" fillId="2" borderId="4" xfId="0" applyFont="1" applyFill="1" applyBorder="1" applyAlignment="1" applyProtection="1">
      <alignment horizontal="left" vertical="center" wrapText="1"/>
    </xf>
    <xf numFmtId="0" fontId="27" fillId="2" borderId="3" xfId="0" applyFont="1" applyFill="1" applyBorder="1" applyAlignment="1" applyProtection="1">
      <alignment horizontal="left" vertical="center" wrapText="1"/>
    </xf>
    <xf numFmtId="0" fontId="27" fillId="0" borderId="29" xfId="0" applyFont="1" applyFill="1" applyBorder="1" applyAlignment="1">
      <alignment horizontal="center" vertical="center" wrapText="1"/>
    </xf>
    <xf numFmtId="49" fontId="25" fillId="0" borderId="50" xfId="0" applyNumberFormat="1" applyFont="1" applyFill="1" applyBorder="1" applyAlignment="1">
      <alignment horizontal="center" vertical="center"/>
    </xf>
    <xf numFmtId="49" fontId="25" fillId="0" borderId="47" xfId="0" applyNumberFormat="1" applyFont="1" applyFill="1" applyBorder="1" applyAlignment="1">
      <alignment horizontal="center" vertical="center"/>
    </xf>
    <xf numFmtId="49" fontId="25" fillId="0" borderId="43" xfId="0" applyNumberFormat="1" applyFont="1" applyFill="1" applyBorder="1" applyAlignment="1">
      <alignment horizontal="center" vertical="center"/>
    </xf>
    <xf numFmtId="0" fontId="25" fillId="0" borderId="30"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60" xfId="0" applyFont="1" applyFill="1" applyBorder="1" applyAlignment="1">
      <alignment horizontal="center" vertical="center"/>
    </xf>
    <xf numFmtId="0" fontId="25" fillId="0" borderId="61" xfId="0" applyFont="1" applyFill="1" applyBorder="1" applyAlignment="1">
      <alignment horizontal="center" vertical="center"/>
    </xf>
    <xf numFmtId="0" fontId="25" fillId="0" borderId="27" xfId="0" applyFont="1" applyFill="1" applyBorder="1" applyAlignment="1">
      <alignment horizontal="center" vertical="center"/>
    </xf>
    <xf numFmtId="0" fontId="25" fillId="2" borderId="1" xfId="0" applyFont="1" applyFill="1" applyBorder="1" applyAlignment="1">
      <alignment horizontal="left" vertical="center" wrapText="1"/>
    </xf>
    <xf numFmtId="0" fontId="25" fillId="2" borderId="6" xfId="0" applyFont="1" applyFill="1" applyBorder="1" applyAlignment="1">
      <alignment horizontal="left" vertical="center" wrapText="1"/>
    </xf>
    <xf numFmtId="0" fontId="27" fillId="2" borderId="1" xfId="0" applyFont="1" applyFill="1" applyBorder="1" applyAlignment="1">
      <alignment horizontal="left" vertical="center" wrapText="1"/>
    </xf>
    <xf numFmtId="0" fontId="27" fillId="2" borderId="6" xfId="0" applyFont="1" applyFill="1" applyBorder="1" applyAlignment="1">
      <alignment horizontal="left" vertical="center" wrapText="1"/>
    </xf>
    <xf numFmtId="0" fontId="27" fillId="0" borderId="7" xfId="0" applyFont="1" applyBorder="1" applyAlignment="1">
      <alignment horizontal="center" vertical="center" wrapText="1"/>
    </xf>
    <xf numFmtId="0" fontId="27" fillId="0" borderId="5" xfId="0" applyFont="1" applyBorder="1" applyAlignment="1">
      <alignment horizontal="center" vertical="center" wrapText="1"/>
    </xf>
    <xf numFmtId="0" fontId="4" fillId="2" borderId="0" xfId="0" applyFont="1" applyFill="1" applyAlignment="1">
      <alignment horizontal="center" vertical="center"/>
    </xf>
    <xf numFmtId="0" fontId="41" fillId="2" borderId="0" xfId="0" applyFont="1" applyFill="1" applyAlignment="1">
      <alignment horizontal="center" vertical="top"/>
    </xf>
    <xf numFmtId="0" fontId="4" fillId="2" borderId="0" xfId="0" applyFont="1" applyFill="1" applyAlignment="1">
      <alignment horizontal="center" vertical="top"/>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6" fillId="2" borderId="34" xfId="0" applyFont="1" applyFill="1" applyBorder="1" applyAlignment="1">
      <alignment horizontal="left" vertical="center"/>
    </xf>
    <xf numFmtId="0" fontId="28" fillId="17" borderId="15" xfId="0" applyFont="1" applyFill="1" applyBorder="1" applyAlignment="1">
      <alignment horizontal="center" vertical="center" wrapText="1"/>
    </xf>
    <xf numFmtId="0" fontId="28" fillId="17" borderId="26" xfId="0" applyFont="1" applyFill="1" applyBorder="1" applyAlignment="1">
      <alignment horizontal="center" vertical="center" wrapText="1"/>
    </xf>
    <xf numFmtId="0" fontId="28" fillId="17" borderId="40" xfId="0" applyFont="1" applyFill="1" applyBorder="1" applyAlignment="1">
      <alignment horizontal="center" vertical="center" wrapText="1"/>
    </xf>
    <xf numFmtId="0" fontId="18" fillId="18" borderId="16" xfId="1" applyFont="1" applyFill="1" applyBorder="1" applyAlignment="1">
      <alignment horizontal="center" vertical="center" wrapText="1"/>
    </xf>
    <xf numFmtId="0" fontId="18" fillId="18" borderId="17" xfId="1" applyFont="1" applyFill="1" applyBorder="1" applyAlignment="1">
      <alignment horizontal="center" vertical="center" wrapText="1"/>
    </xf>
    <xf numFmtId="0" fontId="18" fillId="18" borderId="31" xfId="1" applyFont="1" applyFill="1" applyBorder="1" applyAlignment="1">
      <alignment horizontal="center" vertical="center" wrapText="1"/>
    </xf>
    <xf numFmtId="0" fontId="6" fillId="19" borderId="25" xfId="1" applyFont="1" applyFill="1" applyBorder="1" applyAlignment="1">
      <alignment horizontal="center" vertical="center" wrapText="1"/>
    </xf>
    <xf numFmtId="0" fontId="6" fillId="19" borderId="6" xfId="1" applyFont="1" applyFill="1" applyBorder="1" applyAlignment="1">
      <alignment horizontal="center" vertical="center" wrapText="1"/>
    </xf>
    <xf numFmtId="0" fontId="8" fillId="23" borderId="50" xfId="0" applyFont="1" applyFill="1" applyBorder="1" applyAlignment="1">
      <alignment horizontal="center" vertical="center" wrapText="1"/>
    </xf>
    <xf numFmtId="0" fontId="8" fillId="23" borderId="45" xfId="0" applyFont="1" applyFill="1" applyBorder="1" applyAlignment="1">
      <alignment horizontal="center" vertical="center" wrapText="1"/>
    </xf>
    <xf numFmtId="0" fontId="6" fillId="19" borderId="8" xfId="1" applyFont="1" applyFill="1" applyBorder="1" applyAlignment="1">
      <alignment horizontal="center" vertical="center" wrapText="1"/>
    </xf>
    <xf numFmtId="0" fontId="6" fillId="19" borderId="9" xfId="1" applyFont="1" applyFill="1" applyBorder="1" applyAlignment="1">
      <alignment horizontal="center" vertical="center" wrapText="1"/>
    </xf>
    <xf numFmtId="0" fontId="6" fillId="19" borderId="52" xfId="1" applyFont="1" applyFill="1" applyBorder="1" applyAlignment="1">
      <alignment horizontal="center" vertical="center" wrapText="1"/>
    </xf>
    <xf numFmtId="0" fontId="6" fillId="19" borderId="48" xfId="1" applyFont="1" applyFill="1" applyBorder="1" applyAlignment="1">
      <alignment horizontal="center" vertical="center" wrapText="1"/>
    </xf>
    <xf numFmtId="0" fontId="8" fillId="23" borderId="24" xfId="0" applyFont="1" applyFill="1" applyBorder="1" applyAlignment="1">
      <alignment horizontal="center" vertical="center" wrapText="1"/>
    </xf>
    <xf numFmtId="0" fontId="8" fillId="23" borderId="25" xfId="0" applyFont="1" applyFill="1" applyBorder="1" applyAlignment="1">
      <alignment horizontal="center" vertical="center" wrapText="1"/>
    </xf>
    <xf numFmtId="0" fontId="8" fillId="23" borderId="34" xfId="0" applyFont="1" applyFill="1" applyBorder="1" applyAlignment="1">
      <alignment horizontal="center" vertical="center" wrapText="1"/>
    </xf>
    <xf numFmtId="0" fontId="8" fillId="23" borderId="40" xfId="0" applyFont="1" applyFill="1" applyBorder="1" applyAlignment="1">
      <alignment horizontal="center" vertical="center" wrapText="1"/>
    </xf>
    <xf numFmtId="0" fontId="6" fillId="12" borderId="2" xfId="1" applyFont="1" applyFill="1" applyBorder="1" applyAlignment="1">
      <alignment horizontal="center" vertical="center" wrapText="1"/>
    </xf>
    <xf numFmtId="0" fontId="6" fillId="12" borderId="35" xfId="1" applyFont="1" applyFill="1" applyBorder="1" applyAlignment="1">
      <alignment horizontal="center" vertical="center" wrapText="1"/>
    </xf>
    <xf numFmtId="0" fontId="6" fillId="12" borderId="1" xfId="2" applyFont="1" applyFill="1" applyBorder="1" applyAlignment="1">
      <alignment horizontal="center" vertical="center" wrapText="1"/>
    </xf>
    <xf numFmtId="0" fontId="6" fillId="12" borderId="6" xfId="2" applyFont="1" applyFill="1" applyBorder="1" applyAlignment="1">
      <alignment horizontal="center" vertical="center" wrapText="1"/>
    </xf>
    <xf numFmtId="0" fontId="6" fillId="12" borderId="7" xfId="2" applyFont="1" applyFill="1" applyBorder="1" applyAlignment="1">
      <alignment horizontal="center" vertical="center" wrapText="1"/>
    </xf>
    <xf numFmtId="0" fontId="6" fillId="12" borderId="5" xfId="2" applyFont="1" applyFill="1" applyBorder="1" applyAlignment="1">
      <alignment horizontal="center" vertical="center" wrapText="1"/>
    </xf>
    <xf numFmtId="0" fontId="6" fillId="19" borderId="34" xfId="1" applyFont="1" applyFill="1" applyBorder="1" applyAlignment="1">
      <alignment horizontal="center" vertical="center" wrapText="1"/>
    </xf>
    <xf numFmtId="0" fontId="6" fillId="19" borderId="35" xfId="1" applyFont="1" applyFill="1" applyBorder="1" applyAlignment="1">
      <alignment horizontal="center" vertical="center" wrapText="1"/>
    </xf>
    <xf numFmtId="0" fontId="9" fillId="0" borderId="33" xfId="0" applyFont="1" applyBorder="1" applyAlignment="1">
      <alignment horizontal="center" vertical="center"/>
    </xf>
    <xf numFmtId="0" fontId="9" fillId="0" borderId="28" xfId="0" applyFont="1" applyBorder="1" applyAlignment="1">
      <alignment horizontal="center" vertical="center"/>
    </xf>
    <xf numFmtId="0" fontId="9" fillId="0" borderId="39" xfId="0" applyFont="1" applyBorder="1" applyAlignment="1">
      <alignment horizontal="center" vertical="center"/>
    </xf>
    <xf numFmtId="166" fontId="6" fillId="2" borderId="32" xfId="0" applyNumberFormat="1" applyFont="1" applyFill="1" applyBorder="1" applyAlignment="1">
      <alignment horizontal="left" vertical="center"/>
    </xf>
    <xf numFmtId="166" fontId="6" fillId="2" borderId="34" xfId="0" applyNumberFormat="1" applyFont="1" applyFill="1" applyBorder="1" applyAlignment="1">
      <alignment horizontal="left" vertical="center"/>
    </xf>
    <xf numFmtId="166" fontId="27" fillId="2" borderId="36" xfId="0" applyNumberFormat="1" applyFont="1" applyFill="1" applyBorder="1" applyAlignment="1">
      <alignment horizontal="center" vertical="center"/>
    </xf>
    <xf numFmtId="166" fontId="27" fillId="2" borderId="35" xfId="0" applyNumberFormat="1" applyFont="1" applyFill="1" applyBorder="1" applyAlignment="1">
      <alignment horizontal="center" vertical="center"/>
    </xf>
    <xf numFmtId="49" fontId="2" fillId="0" borderId="0" xfId="4" applyNumberFormat="1" applyBorder="1" applyAlignment="1">
      <alignment horizontal="center" vertical="center" wrapText="1"/>
    </xf>
    <xf numFmtId="0" fontId="36" fillId="0" borderId="0" xfId="0" applyFont="1" applyAlignment="1">
      <alignment horizontal="center"/>
    </xf>
    <xf numFmtId="4" fontId="44" fillId="20" borderId="16" xfId="0" applyNumberFormat="1" applyFont="1" applyFill="1" applyBorder="1" applyAlignment="1">
      <alignment horizontal="center" vertical="center" wrapText="1"/>
    </xf>
    <xf numFmtId="4" fontId="44" fillId="20" borderId="31" xfId="0" applyNumberFormat="1" applyFont="1" applyFill="1" applyBorder="1" applyAlignment="1">
      <alignment horizontal="center" vertical="center" wrapText="1"/>
    </xf>
    <xf numFmtId="0" fontId="43" fillId="3" borderId="17" xfId="4" applyFont="1" applyFill="1" applyBorder="1" applyAlignment="1">
      <alignment horizontal="center" vertical="center" wrapText="1"/>
    </xf>
    <xf numFmtId="0" fontId="43" fillId="3" borderId="31" xfId="4" applyFont="1" applyFill="1" applyBorder="1" applyAlignment="1">
      <alignment horizontal="center" vertical="center" wrapText="1"/>
    </xf>
  </cellXfs>
  <cellStyles count="83">
    <cellStyle name="Euro" xfId="9"/>
    <cellStyle name="Euro 2" xfId="10"/>
    <cellStyle name="Graphics" xfId="11"/>
    <cellStyle name="Millares 10" xfId="12"/>
    <cellStyle name="Millares 10 2" xfId="13"/>
    <cellStyle name="Millares 11" xfId="14"/>
    <cellStyle name="Millares 2" xfId="15"/>
    <cellStyle name="Millares 2 2" xfId="16"/>
    <cellStyle name="Millares 2 3" xfId="17"/>
    <cellStyle name="Millares 2 3 2" xfId="18"/>
    <cellStyle name="Millares 3" xfId="19"/>
    <cellStyle name="Millares 3 2" xfId="20"/>
    <cellStyle name="Millares 4" xfId="21"/>
    <cellStyle name="Millares 5" xfId="22"/>
    <cellStyle name="Millares 6" xfId="23"/>
    <cellStyle name="Millares 7" xfId="24"/>
    <cellStyle name="Millares 8" xfId="25"/>
    <cellStyle name="Millares 9" xfId="26"/>
    <cellStyle name="Moneda 2" xfId="27"/>
    <cellStyle name="Moneda 2 2" xfId="28"/>
    <cellStyle name="Normal" xfId="0" builtinId="0"/>
    <cellStyle name="Normal 10" xfId="29"/>
    <cellStyle name="Normal 11" xfId="30"/>
    <cellStyle name="Normal 11 2" xfId="2"/>
    <cellStyle name="Normal 12" xfId="31"/>
    <cellStyle name="Normal 13" xfId="82"/>
    <cellStyle name="Normal 2" xfId="32"/>
    <cellStyle name="Normal 2 2" xfId="1"/>
    <cellStyle name="Normal 2 2 2" xfId="33"/>
    <cellStyle name="Normal 2 2 2 2" xfId="34"/>
    <cellStyle name="Normal 2 2 2 2 2" xfId="35"/>
    <cellStyle name="Normal 2 2 2 2 2 2" xfId="36"/>
    <cellStyle name="Normal 2 2 2 2 3" xfId="37"/>
    <cellStyle name="Normal 2 2 2 2 3 2" xfId="38"/>
    <cellStyle name="Normal 2 2 2 2_PLAN+REVISADO-+TRANSPARENCIA+GUBERNAMENTAL+(2)" xfId="39"/>
    <cellStyle name="Normal 2 2 2 3" xfId="40"/>
    <cellStyle name="Normal 2 2 2 4" xfId="41"/>
    <cellStyle name="Normal 2 2 2 4 2" xfId="42"/>
    <cellStyle name="Normal 2 2_PLAN+REVISADO-+TRANSPARENCIA+GUBERNAMENTAL+(2)" xfId="43"/>
    <cellStyle name="Normal 2 3" xfId="44"/>
    <cellStyle name="Normal 2 3 2" xfId="45"/>
    <cellStyle name="Normal 2 3 3" xfId="46"/>
    <cellStyle name="Normal 2 3 4" xfId="47"/>
    <cellStyle name="Normal 2 4" xfId="4"/>
    <cellStyle name="Normal 2 4 2" xfId="48"/>
    <cellStyle name="Normal 2_PLAN+REVISADO-+TRANSPARENCIA+GUBERNAMENTAL+(2)" xfId="49"/>
    <cellStyle name="Normal 3" xfId="50"/>
    <cellStyle name="Normal 3 2" xfId="51"/>
    <cellStyle name="Normal 3 2 2" xfId="52"/>
    <cellStyle name="Normal 3 2 3" xfId="53"/>
    <cellStyle name="Normal 3 2 4" xfId="54"/>
    <cellStyle name="Normal 3 3" xfId="55"/>
    <cellStyle name="Normal 3 3 2" xfId="6"/>
    <cellStyle name="Normal 3_PLAN+REVISADO-+TRANSPARENCIA+GUBERNAMENTAL+(2)" xfId="56"/>
    <cellStyle name="Normal 4" xfId="57"/>
    <cellStyle name="Normal 4 2" xfId="7"/>
    <cellStyle name="Normal 5" xfId="58"/>
    <cellStyle name="Normal 5 2" xfId="59"/>
    <cellStyle name="Normal 5 3" xfId="60"/>
    <cellStyle name="Normal 6" xfId="61"/>
    <cellStyle name="Normal 7" xfId="62"/>
    <cellStyle name="Normal 8" xfId="63"/>
    <cellStyle name="Normal 9" xfId="64"/>
    <cellStyle name="Porcentual 2" xfId="3"/>
    <cellStyle name="Porcentual 2 2" xfId="65"/>
    <cellStyle name="Porcentual 2 2 2" xfId="66"/>
    <cellStyle name="Porcentual 3" xfId="5"/>
    <cellStyle name="Porcentual 3 2" xfId="67"/>
    <cellStyle name="Porcentual 3 2 2" xfId="68"/>
    <cellStyle name="Porcentual 3 2 2 2" xfId="69"/>
    <cellStyle name="Porcentual 3 2 3" xfId="8"/>
    <cellStyle name="Porcentual 3 3" xfId="70"/>
    <cellStyle name="Porcentual 3 3 2" xfId="71"/>
    <cellStyle name="Porcentual 3 3 3" xfId="72"/>
    <cellStyle name="Porcentual 4" xfId="73"/>
    <cellStyle name="Porcentual 4 2" xfId="74"/>
    <cellStyle name="Porcentual 5" xfId="75"/>
    <cellStyle name="Porcentual 6" xfId="76"/>
    <cellStyle name="Porcentual 6 2" xfId="77"/>
    <cellStyle name="Porcentual 7" xfId="78"/>
    <cellStyle name="Porcentual 7 2" xfId="79"/>
    <cellStyle name="Porcentual 8" xfId="80"/>
    <cellStyle name="Porcentual 8 2" xfId="81"/>
  </cellStyles>
  <dxfs count="42">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5BD119"/>
        </patternFill>
      </fill>
    </dxf>
    <dxf>
      <fill>
        <patternFill>
          <bgColor rgb="FFFFFF00"/>
        </patternFill>
      </fill>
    </dxf>
    <dxf>
      <fill>
        <patternFill>
          <bgColor rgb="FFFF3737"/>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FFFF99"/>
      <color rgb="FFFDFECE"/>
      <color rgb="FF006600"/>
      <color rgb="FF003300"/>
      <color rgb="FF00FF00"/>
      <color rgb="FFE8F5F8"/>
      <color rgb="FFFEF9F4"/>
      <color rgb="FFFEF4E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17</xdr:col>
      <xdr:colOff>553708</xdr:colOff>
      <xdr:row>0</xdr:row>
      <xdr:rowOff>0</xdr:rowOff>
    </xdr:from>
    <xdr:to>
      <xdr:col>17</xdr:col>
      <xdr:colOff>2020641</xdr:colOff>
      <xdr:row>5</xdr:row>
      <xdr:rowOff>111442</xdr:rowOff>
    </xdr:to>
    <xdr:pic>
      <xdr:nvPicPr>
        <xdr:cNvPr id="9" name="4 Imagen" descr="Logo solo DIGEIG.JPG">
          <a:extLst>
            <a:ext uri="{FF2B5EF4-FFF2-40B4-BE49-F238E27FC236}">
              <a16:creationId xmlns="" xmlns:a16="http://schemas.microsoft.com/office/drawing/2014/main" id="{00000000-0008-0000-0000-000009000000}"/>
            </a:ext>
          </a:extLst>
        </xdr:cNvPr>
        <xdr:cNvPicPr>
          <a:picLocks noChangeAspect="1"/>
        </xdr:cNvPicPr>
      </xdr:nvPicPr>
      <xdr:blipFill>
        <a:blip xmlns:r="http://schemas.openxmlformats.org/officeDocument/2006/relationships" r:embed="rId1" cstate="print"/>
        <a:srcRect/>
        <a:stretch>
          <a:fillRect/>
        </a:stretch>
      </xdr:blipFill>
      <xdr:spPr bwMode="auto">
        <a:xfrm>
          <a:off x="21489658" y="0"/>
          <a:ext cx="1466933" cy="1311592"/>
        </a:xfrm>
        <a:prstGeom prst="rect">
          <a:avLst/>
        </a:prstGeom>
        <a:noFill/>
        <a:ln w="9525">
          <a:noFill/>
          <a:miter lim="800000"/>
          <a:headEnd/>
          <a:tailEnd/>
        </a:ln>
      </xdr:spPr>
    </xdr:pic>
    <xdr:clientData/>
  </xdr:twoCellAnchor>
  <xdr:twoCellAnchor editAs="oneCell">
    <xdr:from>
      <xdr:col>0</xdr:col>
      <xdr:colOff>438254</xdr:colOff>
      <xdr:row>0</xdr:row>
      <xdr:rowOff>0</xdr:rowOff>
    </xdr:from>
    <xdr:to>
      <xdr:col>1</xdr:col>
      <xdr:colOff>1353952</xdr:colOff>
      <xdr:row>5</xdr:row>
      <xdr:rowOff>145864</xdr:rowOff>
    </xdr:to>
    <xdr:pic>
      <xdr:nvPicPr>
        <xdr:cNvPr id="11" name="4 Imagen" descr="PRESIDENCIA DE LA REP..jpg">
          <a:extLst>
            <a:ext uri="{FF2B5EF4-FFF2-40B4-BE49-F238E27FC236}">
              <a16:creationId xmlns="" xmlns:a16="http://schemas.microsoft.com/office/drawing/2014/main" id="{00000000-0008-0000-0000-00000B000000}"/>
            </a:ext>
          </a:extLst>
        </xdr:cNvPr>
        <xdr:cNvPicPr>
          <a:picLocks noChangeAspect="1"/>
        </xdr:cNvPicPr>
      </xdr:nvPicPr>
      <xdr:blipFill>
        <a:blip xmlns:r="http://schemas.openxmlformats.org/officeDocument/2006/relationships" r:embed="rId2" cstate="print"/>
        <a:stretch>
          <a:fillRect/>
        </a:stretch>
      </xdr:blipFill>
      <xdr:spPr bwMode="auto">
        <a:xfrm>
          <a:off x="438254" y="0"/>
          <a:ext cx="1525298" cy="134601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rafael.garcia.CNECC\Documents\ANALISTA%20PROYECTO\POA%202011\POA%202011%20FINAL%20CONSOLID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LANES%20DE%20TRABAJO\PLANES%20OPERATIVOS\2011\POA%20GENERAL\POA%202011%20FINAL%20CONSOLI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 POA"/>
      <sheetName val="MEDICION CUMPLIMIENTO"/>
      <sheetName val="RESUMEN - PARTICIPACION"/>
      <sheetName val="RESUMEN GENERAL"/>
      <sheetName val="RES. POR AREA"/>
      <sheetName val="POA GENERAL"/>
      <sheetName val="Hoja1"/>
    </sheetNames>
    <sheetDataSet>
      <sheetData sheetId="0">
        <row r="191">
          <cell r="A191">
            <v>0</v>
          </cell>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row>
        <row r="2787">
          <cell r="A2787">
            <v>0</v>
          </cell>
          <cell r="B2787">
            <v>0</v>
          </cell>
          <cell r="C2787">
            <v>0</v>
          </cell>
          <cell r="D2787">
            <v>0</v>
          </cell>
          <cell r="E2787">
            <v>0</v>
          </cell>
          <cell r="F2787">
            <v>0</v>
          </cell>
          <cell r="G2787">
            <v>0</v>
          </cell>
          <cell r="H2787">
            <v>0</v>
          </cell>
          <cell r="I2787">
            <v>0</v>
          </cell>
          <cell r="J2787">
            <v>0</v>
          </cell>
          <cell r="K2787">
            <v>0</v>
          </cell>
          <cell r="L2787">
            <v>0</v>
          </cell>
          <cell r="M2787">
            <v>0</v>
          </cell>
          <cell r="N2787">
            <v>0</v>
          </cell>
          <cell r="O2787">
            <v>0</v>
          </cell>
        </row>
        <row r="3699">
          <cell r="A3699">
            <v>0</v>
          </cell>
          <cell r="B3699">
            <v>0</v>
          </cell>
          <cell r="C3699">
            <v>0</v>
          </cell>
          <cell r="D3699">
            <v>0</v>
          </cell>
          <cell r="E3699">
            <v>0</v>
          </cell>
          <cell r="F3699">
            <v>0</v>
          </cell>
          <cell r="G3699">
            <v>0</v>
          </cell>
          <cell r="H3699">
            <v>0</v>
          </cell>
          <cell r="I3699">
            <v>0</v>
          </cell>
          <cell r="J3699">
            <v>0</v>
          </cell>
          <cell r="K3699">
            <v>0</v>
          </cell>
          <cell r="L3699">
            <v>0</v>
          </cell>
          <cell r="M3699">
            <v>0</v>
          </cell>
          <cell r="N3699">
            <v>0</v>
          </cell>
          <cell r="O3699">
            <v>0</v>
          </cell>
          <cell r="P3699">
            <v>0</v>
          </cell>
        </row>
        <row r="3700">
          <cell r="A3700">
            <v>0</v>
          </cell>
          <cell r="B3700">
            <v>0</v>
          </cell>
          <cell r="C3700">
            <v>0</v>
          </cell>
          <cell r="D3700">
            <v>0</v>
          </cell>
          <cell r="E3700">
            <v>0</v>
          </cell>
          <cell r="F3700">
            <v>0</v>
          </cell>
          <cell r="G3700">
            <v>0</v>
          </cell>
          <cell r="H3700">
            <v>0</v>
          </cell>
          <cell r="I3700">
            <v>0</v>
          </cell>
          <cell r="J3700">
            <v>0</v>
          </cell>
          <cell r="K3700">
            <v>0</v>
          </cell>
          <cell r="L3700">
            <v>0</v>
          </cell>
          <cell r="M3700">
            <v>0</v>
          </cell>
          <cell r="N3700">
            <v>0</v>
          </cell>
          <cell r="O3700">
            <v>0</v>
          </cell>
          <cell r="P3700">
            <v>0</v>
          </cell>
        </row>
        <row r="3701">
          <cell r="A3701">
            <v>0</v>
          </cell>
          <cell r="B3701">
            <v>0</v>
          </cell>
          <cell r="C3701">
            <v>0</v>
          </cell>
          <cell r="D3701">
            <v>0</v>
          </cell>
          <cell r="E3701">
            <v>0</v>
          </cell>
          <cell r="F3701">
            <v>0</v>
          </cell>
          <cell r="G3701">
            <v>0</v>
          </cell>
          <cell r="H3701">
            <v>0</v>
          </cell>
          <cell r="I3701">
            <v>0</v>
          </cell>
          <cell r="J3701">
            <v>0</v>
          </cell>
          <cell r="K3701">
            <v>0</v>
          </cell>
          <cell r="L3701">
            <v>0</v>
          </cell>
          <cell r="M3701">
            <v>0</v>
          </cell>
          <cell r="N3701">
            <v>0</v>
          </cell>
          <cell r="O3701">
            <v>0</v>
          </cell>
          <cell r="P3701">
            <v>0</v>
          </cell>
        </row>
        <row r="3702">
          <cell r="A3702">
            <v>0</v>
          </cell>
          <cell r="B3702">
            <v>0</v>
          </cell>
          <cell r="C3702">
            <v>0</v>
          </cell>
          <cell r="D3702">
            <v>0</v>
          </cell>
          <cell r="E3702">
            <v>0</v>
          </cell>
          <cell r="F3702">
            <v>0</v>
          </cell>
          <cell r="G3702">
            <v>0</v>
          </cell>
          <cell r="H3702">
            <v>0</v>
          </cell>
          <cell r="I3702">
            <v>0</v>
          </cell>
          <cell r="J3702">
            <v>0</v>
          </cell>
          <cell r="K3702">
            <v>0</v>
          </cell>
          <cell r="L3702">
            <v>0</v>
          </cell>
          <cell r="M3702">
            <v>0</v>
          </cell>
          <cell r="N3702">
            <v>0</v>
          </cell>
          <cell r="O3702">
            <v>0</v>
          </cell>
          <cell r="P3702">
            <v>0</v>
          </cell>
        </row>
        <row r="3703">
          <cell r="A3703">
            <v>0</v>
          </cell>
          <cell r="B3703">
            <v>0</v>
          </cell>
          <cell r="C3703">
            <v>0</v>
          </cell>
          <cell r="D3703">
            <v>0</v>
          </cell>
          <cell r="E3703">
            <v>0</v>
          </cell>
          <cell r="F3703">
            <v>0</v>
          </cell>
          <cell r="G3703">
            <v>0</v>
          </cell>
          <cell r="H3703">
            <v>0</v>
          </cell>
          <cell r="I3703">
            <v>0</v>
          </cell>
          <cell r="J3703">
            <v>0</v>
          </cell>
          <cell r="K3703">
            <v>0</v>
          </cell>
          <cell r="L3703">
            <v>0</v>
          </cell>
          <cell r="M3703">
            <v>0</v>
          </cell>
          <cell r="N3703">
            <v>0</v>
          </cell>
        </row>
        <row r="3704">
          <cell r="A3704">
            <v>0</v>
          </cell>
          <cell r="B3704">
            <v>0</v>
          </cell>
          <cell r="C3704">
            <v>0</v>
          </cell>
          <cell r="D3704">
            <v>0</v>
          </cell>
          <cell r="E3704">
            <v>0</v>
          </cell>
          <cell r="F3704">
            <v>0</v>
          </cell>
          <cell r="G3704">
            <v>0</v>
          </cell>
          <cell r="H3704">
            <v>0</v>
          </cell>
          <cell r="I3704">
            <v>0</v>
          </cell>
          <cell r="J3704">
            <v>0</v>
          </cell>
          <cell r="K3704">
            <v>0</v>
          </cell>
          <cell r="L3704">
            <v>0</v>
          </cell>
          <cell r="M3704">
            <v>0</v>
          </cell>
          <cell r="N3704">
            <v>0</v>
          </cell>
        </row>
        <row r="3705">
          <cell r="A3705">
            <v>0</v>
          </cell>
          <cell r="B3705">
            <v>0</v>
          </cell>
          <cell r="C3705">
            <v>0</v>
          </cell>
          <cell r="D3705">
            <v>0</v>
          </cell>
          <cell r="E3705">
            <v>0</v>
          </cell>
          <cell r="F3705">
            <v>0</v>
          </cell>
          <cell r="G3705">
            <v>0</v>
          </cell>
          <cell r="H3705">
            <v>0</v>
          </cell>
          <cell r="I3705">
            <v>0</v>
          </cell>
          <cell r="J3705">
            <v>0</v>
          </cell>
          <cell r="K3705">
            <v>0</v>
          </cell>
          <cell r="L3705">
            <v>0</v>
          </cell>
          <cell r="M3705">
            <v>0</v>
          </cell>
          <cell r="N3705">
            <v>0</v>
          </cell>
        </row>
      </sheetData>
      <sheetData sheetId="1" refreshError="1"/>
      <sheetData sheetId="2"/>
      <sheetData sheetId="3" refreshError="1"/>
      <sheetData sheetId="4" refreshError="1"/>
      <sheetData sheetId="5">
        <row r="191">
          <cell r="A191">
            <v>0</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GENERAL"/>
      <sheetName val="MEDICION CUMPLIMIENTO"/>
      <sheetName val="RESUMEN - PARTICIPACION"/>
      <sheetName val="RESUMEN GENERAL"/>
      <sheetName val="RES. POR AREA"/>
      <sheetName val="PRELIMINAR POA"/>
    </sheetNames>
    <sheetDataSet>
      <sheetData sheetId="0">
        <row r="191">
          <cell r="A191">
            <v>0</v>
          </cell>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row>
        <row r="2787">
          <cell r="A2787">
            <v>0</v>
          </cell>
          <cell r="B2787">
            <v>0</v>
          </cell>
          <cell r="C2787">
            <v>0</v>
          </cell>
          <cell r="D2787">
            <v>0</v>
          </cell>
          <cell r="E2787">
            <v>0</v>
          </cell>
          <cell r="F2787">
            <v>0</v>
          </cell>
          <cell r="G2787">
            <v>0</v>
          </cell>
          <cell r="H2787">
            <v>0</v>
          </cell>
          <cell r="I2787">
            <v>0</v>
          </cell>
          <cell r="J2787">
            <v>0</v>
          </cell>
          <cell r="K2787">
            <v>0</v>
          </cell>
          <cell r="L2787">
            <v>0</v>
          </cell>
          <cell r="M2787">
            <v>0</v>
          </cell>
          <cell r="N2787">
            <v>0</v>
          </cell>
          <cell r="O2787">
            <v>0</v>
          </cell>
        </row>
        <row r="3699">
          <cell r="A3699">
            <v>0</v>
          </cell>
          <cell r="B3699">
            <v>0</v>
          </cell>
          <cell r="C3699">
            <v>0</v>
          </cell>
          <cell r="D3699">
            <v>0</v>
          </cell>
          <cell r="E3699">
            <v>0</v>
          </cell>
          <cell r="F3699">
            <v>0</v>
          </cell>
          <cell r="G3699">
            <v>0</v>
          </cell>
          <cell r="H3699">
            <v>0</v>
          </cell>
          <cell r="I3699">
            <v>0</v>
          </cell>
          <cell r="J3699">
            <v>0</v>
          </cell>
          <cell r="K3699">
            <v>0</v>
          </cell>
          <cell r="L3699">
            <v>0</v>
          </cell>
          <cell r="M3699">
            <v>0</v>
          </cell>
          <cell r="N3699">
            <v>0</v>
          </cell>
          <cell r="O3699">
            <v>0</v>
          </cell>
          <cell r="P3699">
            <v>0</v>
          </cell>
        </row>
        <row r="3700">
          <cell r="A3700">
            <v>0</v>
          </cell>
          <cell r="B3700">
            <v>0</v>
          </cell>
          <cell r="C3700">
            <v>0</v>
          </cell>
          <cell r="D3700">
            <v>0</v>
          </cell>
          <cell r="E3700">
            <v>0</v>
          </cell>
          <cell r="F3700">
            <v>0</v>
          </cell>
          <cell r="G3700">
            <v>0</v>
          </cell>
          <cell r="H3700">
            <v>0</v>
          </cell>
          <cell r="I3700">
            <v>0</v>
          </cell>
          <cell r="J3700">
            <v>0</v>
          </cell>
          <cell r="K3700">
            <v>0</v>
          </cell>
          <cell r="L3700">
            <v>0</v>
          </cell>
          <cell r="M3700">
            <v>0</v>
          </cell>
          <cell r="N3700">
            <v>0</v>
          </cell>
          <cell r="O3700">
            <v>0</v>
          </cell>
          <cell r="P3700">
            <v>0</v>
          </cell>
        </row>
        <row r="3701">
          <cell r="A3701">
            <v>0</v>
          </cell>
          <cell r="B3701">
            <v>0</v>
          </cell>
          <cell r="C3701">
            <v>0</v>
          </cell>
          <cell r="D3701">
            <v>0</v>
          </cell>
          <cell r="E3701">
            <v>0</v>
          </cell>
          <cell r="F3701">
            <v>0</v>
          </cell>
          <cell r="G3701">
            <v>0</v>
          </cell>
          <cell r="H3701">
            <v>0</v>
          </cell>
          <cell r="I3701">
            <v>0</v>
          </cell>
          <cell r="J3701">
            <v>0</v>
          </cell>
          <cell r="K3701">
            <v>0</v>
          </cell>
          <cell r="L3701">
            <v>0</v>
          </cell>
          <cell r="M3701">
            <v>0</v>
          </cell>
          <cell r="N3701">
            <v>0</v>
          </cell>
          <cell r="O3701">
            <v>0</v>
          </cell>
          <cell r="P3701">
            <v>0</v>
          </cell>
        </row>
        <row r="3702">
          <cell r="A3702">
            <v>0</v>
          </cell>
          <cell r="B3702">
            <v>0</v>
          </cell>
          <cell r="C3702">
            <v>0</v>
          </cell>
          <cell r="D3702">
            <v>0</v>
          </cell>
          <cell r="E3702">
            <v>0</v>
          </cell>
          <cell r="F3702">
            <v>0</v>
          </cell>
          <cell r="G3702">
            <v>0</v>
          </cell>
          <cell r="H3702">
            <v>0</v>
          </cell>
          <cell r="I3702">
            <v>0</v>
          </cell>
          <cell r="J3702">
            <v>0</v>
          </cell>
          <cell r="K3702">
            <v>0</v>
          </cell>
          <cell r="L3702">
            <v>0</v>
          </cell>
          <cell r="M3702">
            <v>0</v>
          </cell>
          <cell r="N3702">
            <v>0</v>
          </cell>
          <cell r="O3702">
            <v>0</v>
          </cell>
          <cell r="P3702">
            <v>0</v>
          </cell>
        </row>
        <row r="3703">
          <cell r="A3703">
            <v>0</v>
          </cell>
          <cell r="B3703">
            <v>0</v>
          </cell>
          <cell r="C3703">
            <v>0</v>
          </cell>
          <cell r="D3703">
            <v>0</v>
          </cell>
          <cell r="E3703">
            <v>0</v>
          </cell>
          <cell r="F3703">
            <v>0</v>
          </cell>
          <cell r="G3703">
            <v>0</v>
          </cell>
          <cell r="H3703">
            <v>0</v>
          </cell>
          <cell r="I3703">
            <v>0</v>
          </cell>
          <cell r="J3703">
            <v>0</v>
          </cell>
          <cell r="K3703">
            <v>0</v>
          </cell>
          <cell r="L3703">
            <v>0</v>
          </cell>
          <cell r="M3703">
            <v>0</v>
          </cell>
          <cell r="N3703">
            <v>0</v>
          </cell>
        </row>
        <row r="3704">
          <cell r="A3704">
            <v>0</v>
          </cell>
          <cell r="B3704">
            <v>0</v>
          </cell>
          <cell r="C3704">
            <v>0</v>
          </cell>
          <cell r="D3704">
            <v>0</v>
          </cell>
          <cell r="E3704">
            <v>0</v>
          </cell>
          <cell r="F3704">
            <v>0</v>
          </cell>
          <cell r="G3704">
            <v>0</v>
          </cell>
          <cell r="H3704">
            <v>0</v>
          </cell>
          <cell r="I3704">
            <v>0</v>
          </cell>
          <cell r="J3704">
            <v>0</v>
          </cell>
          <cell r="K3704">
            <v>0</v>
          </cell>
          <cell r="L3704">
            <v>0</v>
          </cell>
          <cell r="M3704">
            <v>0</v>
          </cell>
          <cell r="N3704">
            <v>0</v>
          </cell>
        </row>
        <row r="3705">
          <cell r="A3705">
            <v>0</v>
          </cell>
          <cell r="B3705">
            <v>0</v>
          </cell>
          <cell r="C3705">
            <v>0</v>
          </cell>
          <cell r="D3705">
            <v>0</v>
          </cell>
          <cell r="E3705">
            <v>0</v>
          </cell>
          <cell r="F3705">
            <v>0</v>
          </cell>
          <cell r="G3705">
            <v>0</v>
          </cell>
          <cell r="H3705">
            <v>0</v>
          </cell>
          <cell r="I3705">
            <v>0</v>
          </cell>
          <cell r="J3705">
            <v>0</v>
          </cell>
          <cell r="K3705">
            <v>0</v>
          </cell>
          <cell r="L3705">
            <v>0</v>
          </cell>
          <cell r="M3705">
            <v>0</v>
          </cell>
          <cell r="N3705">
            <v>0</v>
          </cell>
        </row>
      </sheetData>
      <sheetData sheetId="1"/>
      <sheetData sheetId="2"/>
      <sheetData sheetId="3"/>
      <sheetData sheetId="4"/>
      <sheetData sheetId="5">
        <row r="191">
          <cell r="A191">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72"/>
  <sheetViews>
    <sheetView showGridLines="0" topLeftCell="F1" zoomScale="50" zoomScaleNormal="50" zoomScaleSheetLayoutView="25" zoomScalePageLayoutView="70" workbookViewId="0">
      <selection activeCell="R63" sqref="R63"/>
    </sheetView>
  </sheetViews>
  <sheetFormatPr baseColWidth="10" defaultColWidth="20.7109375" defaultRowHeight="18"/>
  <cols>
    <col min="1" max="1" width="9.140625" style="1" customWidth="1"/>
    <col min="2" max="2" width="57.28515625" style="2" customWidth="1"/>
    <col min="3" max="3" width="32.5703125" style="2" customWidth="1"/>
    <col min="4" max="4" width="39.42578125" style="1" customWidth="1"/>
    <col min="5" max="5" width="20.7109375" style="1" customWidth="1"/>
    <col min="6" max="8" width="20.7109375" style="24" customWidth="1"/>
    <col min="9" max="10" width="25.7109375" style="24" customWidth="1"/>
    <col min="11" max="11" width="35.7109375" style="24" customWidth="1"/>
    <col min="12" max="12" width="26.42578125" style="99" customWidth="1"/>
    <col min="13" max="16" width="10.7109375" style="99" customWidth="1"/>
    <col min="17" max="17" width="24" style="24" customWidth="1"/>
    <col min="18" max="18" width="89.28515625" style="24" customWidth="1"/>
    <col min="19" max="19" width="6.85546875" style="1" customWidth="1"/>
    <col min="20" max="20" width="10.5703125" style="1" customWidth="1"/>
    <col min="21" max="21" width="39.5703125" style="1" customWidth="1"/>
    <col min="22" max="22" width="15" style="1" customWidth="1"/>
    <col min="23" max="23" width="49.85546875" style="1" customWidth="1"/>
    <col min="24" max="24" width="34.7109375" style="1" customWidth="1"/>
    <col min="25" max="16384" width="20.7109375" style="1"/>
  </cols>
  <sheetData>
    <row r="1" spans="1:24" ht="15">
      <c r="A1" s="308"/>
      <c r="B1" s="308"/>
      <c r="C1" s="308"/>
      <c r="D1" s="308"/>
      <c r="E1" s="308"/>
      <c r="F1" s="308"/>
      <c r="G1" s="308"/>
      <c r="H1" s="308"/>
      <c r="I1" s="308"/>
      <c r="J1" s="308"/>
      <c r="K1" s="308"/>
      <c r="L1" s="308"/>
      <c r="M1" s="308"/>
      <c r="N1" s="308"/>
      <c r="O1" s="308"/>
      <c r="P1" s="308"/>
      <c r="Q1" s="308"/>
      <c r="R1" s="308"/>
      <c r="S1" s="308"/>
      <c r="T1" s="308"/>
      <c r="U1" s="308"/>
      <c r="V1" s="8"/>
    </row>
    <row r="2" spans="1:24">
      <c r="A2" s="428" t="s">
        <v>9</v>
      </c>
      <c r="B2" s="428"/>
      <c r="C2" s="428"/>
      <c r="D2" s="428"/>
      <c r="E2" s="428"/>
      <c r="F2" s="428"/>
      <c r="G2" s="428"/>
      <c r="H2" s="428"/>
      <c r="I2" s="428"/>
      <c r="J2" s="428"/>
      <c r="K2" s="428"/>
      <c r="L2" s="428"/>
      <c r="M2" s="428"/>
      <c r="N2" s="428"/>
      <c r="O2" s="428"/>
      <c r="P2" s="428"/>
      <c r="Q2" s="428"/>
      <c r="R2" s="428"/>
      <c r="S2" s="14"/>
      <c r="T2" s="14"/>
      <c r="U2" s="14"/>
      <c r="V2" s="14"/>
    </row>
    <row r="3" spans="1:24" ht="18.75">
      <c r="A3" s="429" t="s">
        <v>10</v>
      </c>
      <c r="B3" s="429"/>
      <c r="C3" s="429"/>
      <c r="D3" s="429"/>
      <c r="E3" s="429"/>
      <c r="F3" s="429"/>
      <c r="G3" s="429"/>
      <c r="H3" s="429"/>
      <c r="I3" s="429"/>
      <c r="J3" s="429"/>
      <c r="K3" s="429"/>
      <c r="L3" s="429"/>
      <c r="M3" s="429"/>
      <c r="N3" s="429"/>
      <c r="O3" s="429"/>
      <c r="P3" s="429"/>
      <c r="Q3" s="429"/>
      <c r="R3" s="429"/>
      <c r="S3" s="15"/>
      <c r="T3" s="15"/>
      <c r="U3" s="15"/>
      <c r="V3" s="15"/>
    </row>
    <row r="4" spans="1:24" ht="20.25">
      <c r="A4" s="430" t="s">
        <v>117</v>
      </c>
      <c r="B4" s="430"/>
      <c r="C4" s="430"/>
      <c r="D4" s="430"/>
      <c r="E4" s="430"/>
      <c r="F4" s="430"/>
      <c r="G4" s="430"/>
      <c r="H4" s="430"/>
      <c r="I4" s="430"/>
      <c r="J4" s="430"/>
      <c r="K4" s="430"/>
      <c r="L4" s="430"/>
      <c r="M4" s="430"/>
      <c r="N4" s="430"/>
      <c r="O4" s="430"/>
      <c r="P4" s="430"/>
      <c r="Q4" s="430"/>
      <c r="R4" s="430"/>
      <c r="S4" s="16"/>
      <c r="T4" s="16"/>
      <c r="U4" s="16"/>
      <c r="V4" s="16"/>
    </row>
    <row r="5" spans="1:24" ht="20.25">
      <c r="A5" s="430" t="s">
        <v>11</v>
      </c>
      <c r="B5" s="430"/>
      <c r="C5" s="430"/>
      <c r="D5" s="430"/>
      <c r="E5" s="430"/>
      <c r="F5" s="430"/>
      <c r="G5" s="430"/>
      <c r="H5" s="430"/>
      <c r="I5" s="430"/>
      <c r="J5" s="430"/>
      <c r="K5" s="430"/>
      <c r="L5" s="430"/>
      <c r="M5" s="430"/>
      <c r="N5" s="430"/>
      <c r="O5" s="430"/>
      <c r="P5" s="430"/>
      <c r="Q5" s="430"/>
      <c r="R5" s="430"/>
      <c r="S5" s="16"/>
      <c r="T5" s="16"/>
      <c r="U5" s="16"/>
      <c r="V5" s="16"/>
    </row>
    <row r="6" spans="1:24" ht="21.75" thickBot="1">
      <c r="A6" s="9"/>
      <c r="B6" s="10"/>
      <c r="C6" s="10"/>
      <c r="D6" s="11"/>
      <c r="E6" s="11"/>
      <c r="F6" s="21"/>
      <c r="G6" s="21"/>
      <c r="H6" s="21"/>
      <c r="I6" s="21"/>
      <c r="J6" s="22"/>
      <c r="K6" s="22"/>
      <c r="L6" s="96"/>
      <c r="M6" s="96"/>
      <c r="N6" s="96"/>
      <c r="O6" s="96"/>
      <c r="P6" s="96"/>
      <c r="Q6" s="22"/>
      <c r="R6" s="21"/>
      <c r="S6" s="11"/>
      <c r="T6" s="11"/>
      <c r="U6" s="11"/>
      <c r="V6" s="8"/>
    </row>
    <row r="7" spans="1:24" ht="33" customHeight="1" thickBot="1">
      <c r="A7" s="434" t="s">
        <v>12</v>
      </c>
      <c r="B7" s="435"/>
      <c r="C7" s="435"/>
      <c r="D7" s="435"/>
      <c r="E7" s="435"/>
      <c r="F7" s="435"/>
      <c r="G7" s="435"/>
      <c r="H7" s="435"/>
      <c r="I7" s="435"/>
      <c r="J7" s="435"/>
      <c r="K7" s="435"/>
      <c r="L7" s="435"/>
      <c r="M7" s="435"/>
      <c r="N7" s="435"/>
      <c r="O7" s="435"/>
      <c r="P7" s="435"/>
      <c r="Q7" s="435"/>
      <c r="R7" s="436"/>
      <c r="S7" s="13"/>
      <c r="T7" s="329" t="s">
        <v>33</v>
      </c>
      <c r="U7" s="330"/>
      <c r="V7" s="330"/>
      <c r="W7" s="331"/>
    </row>
    <row r="8" spans="1:24" ht="40.5">
      <c r="A8" s="431" t="s">
        <v>13</v>
      </c>
      <c r="B8" s="432"/>
      <c r="C8" s="432"/>
      <c r="D8" s="433"/>
      <c r="E8" s="317" t="s">
        <v>130</v>
      </c>
      <c r="F8" s="318"/>
      <c r="G8" s="318"/>
      <c r="H8" s="318"/>
      <c r="I8" s="319"/>
      <c r="J8" s="314" t="s">
        <v>24</v>
      </c>
      <c r="K8" s="315"/>
      <c r="L8" s="316"/>
      <c r="M8" s="102"/>
      <c r="N8" s="102"/>
      <c r="O8" s="102"/>
      <c r="P8" s="102"/>
      <c r="Q8" s="463" t="s">
        <v>19</v>
      </c>
      <c r="R8" s="464"/>
      <c r="S8" s="12"/>
      <c r="T8" s="34" t="s">
        <v>4</v>
      </c>
      <c r="U8" s="32" t="s">
        <v>3</v>
      </c>
      <c r="V8" s="33" t="s">
        <v>29</v>
      </c>
      <c r="W8" s="35" t="s">
        <v>34</v>
      </c>
      <c r="X8" s="28"/>
    </row>
    <row r="9" spans="1:24" ht="36" customHeight="1" thickBot="1">
      <c r="A9" s="460" t="s">
        <v>131</v>
      </c>
      <c r="B9" s="461"/>
      <c r="C9" s="461"/>
      <c r="D9" s="462"/>
      <c r="E9" s="336">
        <v>43489</v>
      </c>
      <c r="F9" s="337"/>
      <c r="G9" s="337"/>
      <c r="H9" s="338"/>
      <c r="I9" s="339"/>
      <c r="J9" s="323">
        <v>303</v>
      </c>
      <c r="K9" s="324"/>
      <c r="L9" s="325"/>
      <c r="M9" s="103"/>
      <c r="N9" s="103"/>
      <c r="O9" s="103"/>
      <c r="P9" s="103"/>
      <c r="Q9" s="465" t="s">
        <v>133</v>
      </c>
      <c r="R9" s="466"/>
      <c r="S9" s="12"/>
      <c r="T9" s="36" t="s">
        <v>5</v>
      </c>
      <c r="U9" s="25" t="s">
        <v>2</v>
      </c>
      <c r="V9" s="30" t="s">
        <v>30</v>
      </c>
      <c r="W9" s="37" t="s">
        <v>35</v>
      </c>
      <c r="X9" s="28"/>
    </row>
    <row r="10" spans="1:24" ht="41.25" thickBot="1">
      <c r="A10" s="310"/>
      <c r="B10" s="310"/>
      <c r="C10" s="310"/>
      <c r="D10" s="310"/>
      <c r="E10" s="310"/>
      <c r="F10" s="310"/>
      <c r="G10" s="310"/>
      <c r="H10" s="310"/>
      <c r="I10" s="310"/>
      <c r="J10" s="310"/>
      <c r="K10" s="310"/>
      <c r="L10" s="310"/>
      <c r="M10" s="310"/>
      <c r="N10" s="310"/>
      <c r="O10" s="310"/>
      <c r="P10" s="310"/>
      <c r="Q10" s="310"/>
      <c r="R10" s="310"/>
      <c r="S10" s="310"/>
      <c r="T10" s="36" t="s">
        <v>7</v>
      </c>
      <c r="U10" s="26" t="s">
        <v>6</v>
      </c>
      <c r="V10" s="30" t="s">
        <v>31</v>
      </c>
      <c r="W10" s="37" t="s">
        <v>36</v>
      </c>
      <c r="X10" s="28"/>
    </row>
    <row r="11" spans="1:24" ht="40.5" customHeight="1" thickBot="1">
      <c r="A11" s="437" t="s">
        <v>22</v>
      </c>
      <c r="B11" s="438"/>
      <c r="C11" s="438"/>
      <c r="D11" s="438"/>
      <c r="E11" s="438"/>
      <c r="F11" s="438"/>
      <c r="G11" s="438"/>
      <c r="H11" s="439"/>
      <c r="I11" s="320" t="s">
        <v>42</v>
      </c>
      <c r="J11" s="321"/>
      <c r="K11" s="322"/>
      <c r="L11" s="334" t="s">
        <v>14</v>
      </c>
      <c r="M11" s="334"/>
      <c r="N11" s="334"/>
      <c r="O11" s="334"/>
      <c r="P11" s="334"/>
      <c r="Q11" s="334"/>
      <c r="R11" s="335"/>
      <c r="S11" s="4"/>
      <c r="T11" s="36" t="s">
        <v>27</v>
      </c>
      <c r="U11" s="27" t="s">
        <v>25</v>
      </c>
      <c r="V11" s="31" t="s">
        <v>32</v>
      </c>
      <c r="W11" s="37" t="s">
        <v>37</v>
      </c>
    </row>
    <row r="12" spans="1:24" ht="29.25" customHeight="1" thickBot="1">
      <c r="A12" s="446" t="s">
        <v>0</v>
      </c>
      <c r="B12" s="444" t="s">
        <v>16</v>
      </c>
      <c r="C12" s="440" t="s">
        <v>18</v>
      </c>
      <c r="D12" s="440" t="s">
        <v>1</v>
      </c>
      <c r="E12" s="440" t="s">
        <v>20</v>
      </c>
      <c r="F12" s="440" t="s">
        <v>17</v>
      </c>
      <c r="G12" s="440" t="s">
        <v>21</v>
      </c>
      <c r="H12" s="458" t="s">
        <v>45</v>
      </c>
      <c r="I12" s="456" t="s">
        <v>41</v>
      </c>
      <c r="J12" s="454" t="s">
        <v>40</v>
      </c>
      <c r="K12" s="452" t="s">
        <v>39</v>
      </c>
      <c r="L12" s="451" t="s">
        <v>15</v>
      </c>
      <c r="M12" s="448" t="s">
        <v>23</v>
      </c>
      <c r="N12" s="449"/>
      <c r="O12" s="449"/>
      <c r="P12" s="449"/>
      <c r="Q12" s="450"/>
      <c r="R12" s="442" t="s">
        <v>8</v>
      </c>
      <c r="S12" s="4"/>
      <c r="T12" s="38" t="s">
        <v>26</v>
      </c>
      <c r="U12" s="100" t="s">
        <v>28</v>
      </c>
      <c r="V12" s="332"/>
      <c r="W12" s="333"/>
    </row>
    <row r="13" spans="1:24" ht="29.25" customHeight="1" thickBot="1">
      <c r="A13" s="447"/>
      <c r="B13" s="445"/>
      <c r="C13" s="441"/>
      <c r="D13" s="441"/>
      <c r="E13" s="441"/>
      <c r="F13" s="441"/>
      <c r="G13" s="441"/>
      <c r="H13" s="459"/>
      <c r="I13" s="457"/>
      <c r="J13" s="455"/>
      <c r="K13" s="453"/>
      <c r="L13" s="443"/>
      <c r="M13" s="97" t="s">
        <v>29</v>
      </c>
      <c r="N13" s="119" t="s">
        <v>30</v>
      </c>
      <c r="O13" s="119" t="s">
        <v>31</v>
      </c>
      <c r="P13" s="119" t="s">
        <v>32</v>
      </c>
      <c r="Q13" s="62" t="s">
        <v>128</v>
      </c>
      <c r="R13" s="443"/>
      <c r="S13" s="4"/>
      <c r="T13" s="104"/>
      <c r="U13" s="105"/>
      <c r="V13" s="106"/>
      <c r="W13" s="106"/>
    </row>
    <row r="14" spans="1:24" ht="24" customHeight="1" thickBot="1">
      <c r="A14" s="340" t="s">
        <v>51</v>
      </c>
      <c r="B14" s="341"/>
      <c r="C14" s="341"/>
      <c r="D14" s="341"/>
      <c r="E14" s="341"/>
      <c r="F14" s="341"/>
      <c r="G14" s="341"/>
      <c r="H14" s="341"/>
      <c r="I14" s="341"/>
      <c r="J14" s="341"/>
      <c r="K14" s="341"/>
      <c r="L14" s="254"/>
      <c r="M14" s="341"/>
      <c r="N14" s="341"/>
      <c r="O14" s="341"/>
      <c r="P14" s="341"/>
      <c r="Q14" s="341"/>
      <c r="R14" s="255"/>
      <c r="S14" s="4"/>
      <c r="T14" s="29"/>
    </row>
    <row r="15" spans="1:24" ht="112.5" customHeight="1">
      <c r="A15" s="20">
        <v>1</v>
      </c>
      <c r="B15" s="47" t="s">
        <v>43</v>
      </c>
      <c r="C15" s="48" t="s">
        <v>110</v>
      </c>
      <c r="D15" s="49" t="s">
        <v>114</v>
      </c>
      <c r="E15" s="107">
        <v>4</v>
      </c>
      <c r="F15" s="108" t="s">
        <v>29</v>
      </c>
      <c r="G15" s="109">
        <v>1</v>
      </c>
      <c r="H15" s="110">
        <v>150</v>
      </c>
      <c r="I15" s="52">
        <v>89</v>
      </c>
      <c r="J15" s="53" t="s">
        <v>134</v>
      </c>
      <c r="K15" s="54" t="s">
        <v>135</v>
      </c>
      <c r="L15" s="98" t="s">
        <v>125</v>
      </c>
      <c r="M15" s="145">
        <v>4</v>
      </c>
      <c r="N15" s="145"/>
      <c r="O15" s="145"/>
      <c r="P15" s="145"/>
      <c r="Q15" s="138">
        <f>SUM(M15:P15)</f>
        <v>4</v>
      </c>
      <c r="R15" s="133"/>
      <c r="S15" s="4"/>
      <c r="T15" s="29"/>
    </row>
    <row r="16" spans="1:24" ht="93.75">
      <c r="A16" s="171">
        <v>2</v>
      </c>
      <c r="B16" s="50" t="s">
        <v>44</v>
      </c>
      <c r="C16" s="50" t="s">
        <v>46</v>
      </c>
      <c r="D16" s="51" t="s">
        <v>82</v>
      </c>
      <c r="E16" s="111">
        <v>12</v>
      </c>
      <c r="F16" s="177" t="s">
        <v>30</v>
      </c>
      <c r="G16" s="112">
        <v>1</v>
      </c>
      <c r="H16" s="113">
        <v>144</v>
      </c>
      <c r="I16" s="55">
        <v>1</v>
      </c>
      <c r="J16" s="56" t="s">
        <v>147</v>
      </c>
      <c r="K16" s="226" t="s">
        <v>148</v>
      </c>
      <c r="L16" s="225" t="s">
        <v>153</v>
      </c>
      <c r="M16" s="146"/>
      <c r="N16" s="146">
        <v>6</v>
      </c>
      <c r="O16" s="146"/>
      <c r="P16" s="147"/>
      <c r="Q16" s="139">
        <f>SUM(M16:P16)</f>
        <v>6</v>
      </c>
      <c r="R16" s="227" t="s">
        <v>154</v>
      </c>
      <c r="S16" s="17"/>
      <c r="T16" s="29"/>
    </row>
    <row r="17" spans="1:29" s="3" customFormat="1" ht="51" customHeight="1">
      <c r="A17" s="311">
        <v>3</v>
      </c>
      <c r="B17" s="273" t="s">
        <v>47</v>
      </c>
      <c r="C17" s="273" t="s">
        <v>111</v>
      </c>
      <c r="D17" s="410" t="s">
        <v>113</v>
      </c>
      <c r="E17" s="236">
        <v>4</v>
      </c>
      <c r="F17" s="417" t="s">
        <v>112</v>
      </c>
      <c r="G17" s="419">
        <v>4</v>
      </c>
      <c r="H17" s="414" t="s">
        <v>132</v>
      </c>
      <c r="I17" s="180"/>
      <c r="J17" s="183"/>
      <c r="K17" s="265" t="s">
        <v>149</v>
      </c>
      <c r="L17" s="389" t="s">
        <v>153</v>
      </c>
      <c r="M17" s="269">
        <v>1</v>
      </c>
      <c r="N17" s="269">
        <v>0.5</v>
      </c>
      <c r="O17" s="269"/>
      <c r="P17" s="269"/>
      <c r="Q17" s="283">
        <f>SUM(M17:P17)</f>
        <v>1.5</v>
      </c>
      <c r="R17" s="381" t="s">
        <v>155</v>
      </c>
      <c r="S17" s="5"/>
    </row>
    <row r="18" spans="1:29" s="3" customFormat="1" ht="51" customHeight="1">
      <c r="A18" s="312"/>
      <c r="B18" s="274"/>
      <c r="C18" s="274"/>
      <c r="D18" s="411"/>
      <c r="E18" s="237"/>
      <c r="F18" s="396"/>
      <c r="G18" s="420"/>
      <c r="H18" s="415"/>
      <c r="I18" s="181">
        <v>200</v>
      </c>
      <c r="J18" s="184" t="s">
        <v>136</v>
      </c>
      <c r="K18" s="266"/>
      <c r="L18" s="390"/>
      <c r="M18" s="270"/>
      <c r="N18" s="270"/>
      <c r="O18" s="270"/>
      <c r="P18" s="270"/>
      <c r="Q18" s="283"/>
      <c r="R18" s="343"/>
      <c r="S18" s="5"/>
    </row>
    <row r="19" spans="1:29" s="3" customFormat="1" ht="23.25" customHeight="1">
      <c r="A19" s="312"/>
      <c r="B19" s="274"/>
      <c r="C19" s="274"/>
      <c r="D19" s="411"/>
      <c r="E19" s="237"/>
      <c r="F19" s="396"/>
      <c r="G19" s="420"/>
      <c r="H19" s="415"/>
      <c r="I19" s="181"/>
      <c r="J19" s="184"/>
      <c r="K19" s="266"/>
      <c r="L19" s="390"/>
      <c r="M19" s="270"/>
      <c r="N19" s="270"/>
      <c r="O19" s="270"/>
      <c r="P19" s="270"/>
      <c r="Q19" s="283"/>
      <c r="R19" s="343"/>
      <c r="S19" s="5"/>
    </row>
    <row r="20" spans="1:29" s="3" customFormat="1" ht="161.25" customHeight="1">
      <c r="A20" s="346"/>
      <c r="B20" s="409"/>
      <c r="C20" s="409"/>
      <c r="D20" s="412"/>
      <c r="E20" s="413"/>
      <c r="F20" s="418"/>
      <c r="G20" s="421"/>
      <c r="H20" s="416"/>
      <c r="I20" s="182"/>
      <c r="J20" s="185"/>
      <c r="K20" s="267"/>
      <c r="L20" s="391"/>
      <c r="M20" s="408"/>
      <c r="N20" s="408"/>
      <c r="O20" s="408"/>
      <c r="P20" s="408"/>
      <c r="Q20" s="388"/>
      <c r="R20" s="344"/>
      <c r="S20" s="5"/>
    </row>
    <row r="21" spans="1:29" s="3" customFormat="1" ht="34.5" customHeight="1">
      <c r="A21" s="311">
        <v>4</v>
      </c>
      <c r="B21" s="273" t="s">
        <v>48</v>
      </c>
      <c r="C21" s="273" t="s">
        <v>49</v>
      </c>
      <c r="D21" s="273" t="s">
        <v>50</v>
      </c>
      <c r="E21" s="400">
        <v>3</v>
      </c>
      <c r="F21" s="396" t="s">
        <v>30</v>
      </c>
      <c r="G21" s="396">
        <v>1</v>
      </c>
      <c r="H21" s="250">
        <v>330</v>
      </c>
      <c r="I21" s="403"/>
      <c r="J21" s="259"/>
      <c r="K21" s="398"/>
      <c r="L21" s="405" t="s">
        <v>156</v>
      </c>
      <c r="M21" s="233"/>
      <c r="N21" s="233">
        <v>0</v>
      </c>
      <c r="O21" s="233"/>
      <c r="P21" s="233"/>
      <c r="Q21" s="393">
        <f>SUM(M21:P21)</f>
        <v>0</v>
      </c>
      <c r="R21" s="256" t="s">
        <v>157</v>
      </c>
      <c r="S21" s="5"/>
    </row>
    <row r="22" spans="1:29" s="3" customFormat="1" ht="34.5" customHeight="1">
      <c r="A22" s="312"/>
      <c r="B22" s="274"/>
      <c r="C22" s="274"/>
      <c r="D22" s="274"/>
      <c r="E22" s="401"/>
      <c r="F22" s="396"/>
      <c r="G22" s="396"/>
      <c r="H22" s="251"/>
      <c r="I22" s="403"/>
      <c r="J22" s="259"/>
      <c r="K22" s="398"/>
      <c r="L22" s="406"/>
      <c r="M22" s="234"/>
      <c r="N22" s="234"/>
      <c r="O22" s="234"/>
      <c r="P22" s="234"/>
      <c r="Q22" s="394"/>
      <c r="R22" s="257"/>
      <c r="S22" s="5"/>
    </row>
    <row r="23" spans="1:29" s="3" customFormat="1" ht="35.25" customHeight="1" thickBot="1">
      <c r="A23" s="313"/>
      <c r="B23" s="275"/>
      <c r="C23" s="275"/>
      <c r="D23" s="275"/>
      <c r="E23" s="402"/>
      <c r="F23" s="397"/>
      <c r="G23" s="397"/>
      <c r="H23" s="252"/>
      <c r="I23" s="404"/>
      <c r="J23" s="260"/>
      <c r="K23" s="399"/>
      <c r="L23" s="407"/>
      <c r="M23" s="235"/>
      <c r="N23" s="235"/>
      <c r="O23" s="235"/>
      <c r="P23" s="235"/>
      <c r="Q23" s="395"/>
      <c r="R23" s="258"/>
      <c r="S23" s="5"/>
    </row>
    <row r="24" spans="1:29" s="3" customFormat="1" ht="28.5" customHeight="1" thickBot="1">
      <c r="A24" s="253" t="s">
        <v>55</v>
      </c>
      <c r="B24" s="254"/>
      <c r="C24" s="254"/>
      <c r="D24" s="254"/>
      <c r="E24" s="254"/>
      <c r="F24" s="254"/>
      <c r="G24" s="254"/>
      <c r="H24" s="254"/>
      <c r="I24" s="254"/>
      <c r="J24" s="254"/>
      <c r="K24" s="254"/>
      <c r="L24" s="254"/>
      <c r="M24" s="254"/>
      <c r="N24" s="254"/>
      <c r="O24" s="254"/>
      <c r="P24" s="254"/>
      <c r="Q24" s="254"/>
      <c r="R24" s="255"/>
      <c r="S24" s="6"/>
    </row>
    <row r="25" spans="1:29" s="3" customFormat="1" ht="105" customHeight="1">
      <c r="A25" s="20">
        <v>5</v>
      </c>
      <c r="B25" s="42" t="s">
        <v>52</v>
      </c>
      <c r="C25" s="42" t="s">
        <v>53</v>
      </c>
      <c r="D25" s="43" t="s">
        <v>54</v>
      </c>
      <c r="E25" s="114">
        <v>3</v>
      </c>
      <c r="F25" s="115" t="s">
        <v>32</v>
      </c>
      <c r="G25" s="202">
        <v>1</v>
      </c>
      <c r="H25" s="203" t="s">
        <v>26</v>
      </c>
      <c r="I25" s="57"/>
      <c r="J25" s="58"/>
      <c r="K25" s="59"/>
      <c r="L25" s="98" t="s">
        <v>123</v>
      </c>
      <c r="M25" s="145"/>
      <c r="N25" s="145"/>
      <c r="O25" s="145"/>
      <c r="P25" s="145"/>
      <c r="Q25" s="140">
        <f>SUM(M25:P25)</f>
        <v>0</v>
      </c>
      <c r="R25" s="63"/>
      <c r="S25" s="6"/>
    </row>
    <row r="26" spans="1:29" s="3" customFormat="1" ht="39" customHeight="1">
      <c r="A26" s="426">
        <v>6</v>
      </c>
      <c r="B26" s="422" t="s">
        <v>56</v>
      </c>
      <c r="C26" s="422" t="s">
        <v>66</v>
      </c>
      <c r="D26" s="424" t="s">
        <v>57</v>
      </c>
      <c r="E26" s="228">
        <v>4</v>
      </c>
      <c r="F26" s="236" t="s">
        <v>112</v>
      </c>
      <c r="G26" s="262">
        <v>4</v>
      </c>
      <c r="H26" s="230">
        <v>9</v>
      </c>
      <c r="I26" s="188"/>
      <c r="J26" s="186"/>
      <c r="K26" s="265" t="s">
        <v>150</v>
      </c>
      <c r="L26" s="277" t="s">
        <v>158</v>
      </c>
      <c r="M26" s="269">
        <v>1</v>
      </c>
      <c r="N26" s="269">
        <v>0</v>
      </c>
      <c r="O26" s="269"/>
      <c r="P26" s="269"/>
      <c r="Q26" s="283">
        <f>SUM(M26:P26)</f>
        <v>1</v>
      </c>
      <c r="R26" s="280" t="s">
        <v>159</v>
      </c>
      <c r="S26" s="6"/>
      <c r="AB26" s="41"/>
      <c r="AC26" s="137"/>
    </row>
    <row r="27" spans="1:29" s="3" customFormat="1" ht="39" customHeight="1">
      <c r="A27" s="426"/>
      <c r="B27" s="422"/>
      <c r="C27" s="422"/>
      <c r="D27" s="424"/>
      <c r="E27" s="228"/>
      <c r="F27" s="237"/>
      <c r="G27" s="263"/>
      <c r="H27" s="231"/>
      <c r="I27" s="189">
        <v>2</v>
      </c>
      <c r="J27" s="219" t="s">
        <v>137</v>
      </c>
      <c r="K27" s="266"/>
      <c r="L27" s="278"/>
      <c r="M27" s="270"/>
      <c r="N27" s="270"/>
      <c r="O27" s="270"/>
      <c r="P27" s="270"/>
      <c r="Q27" s="283"/>
      <c r="R27" s="281"/>
      <c r="S27" s="6"/>
      <c r="AB27" s="41"/>
    </row>
    <row r="28" spans="1:29" s="3" customFormat="1" ht="39" customHeight="1">
      <c r="A28" s="426"/>
      <c r="B28" s="422"/>
      <c r="C28" s="422"/>
      <c r="D28" s="424"/>
      <c r="E28" s="228"/>
      <c r="F28" s="237"/>
      <c r="G28" s="263"/>
      <c r="H28" s="231"/>
      <c r="I28" s="189"/>
      <c r="J28" s="219" t="s">
        <v>138</v>
      </c>
      <c r="K28" s="266"/>
      <c r="L28" s="278"/>
      <c r="M28" s="270"/>
      <c r="N28" s="270"/>
      <c r="O28" s="270"/>
      <c r="P28" s="270"/>
      <c r="Q28" s="283"/>
      <c r="R28" s="281"/>
      <c r="S28" s="6"/>
      <c r="AB28" s="41"/>
    </row>
    <row r="29" spans="1:29" s="3" customFormat="1" ht="113.25" customHeight="1" thickBot="1">
      <c r="A29" s="427"/>
      <c r="B29" s="423"/>
      <c r="C29" s="423"/>
      <c r="D29" s="425"/>
      <c r="E29" s="229"/>
      <c r="F29" s="238"/>
      <c r="G29" s="264"/>
      <c r="H29" s="232"/>
      <c r="I29" s="190"/>
      <c r="J29" s="187"/>
      <c r="K29" s="276"/>
      <c r="L29" s="279"/>
      <c r="M29" s="271"/>
      <c r="N29" s="271"/>
      <c r="O29" s="271"/>
      <c r="P29" s="271"/>
      <c r="Q29" s="284"/>
      <c r="R29" s="282"/>
      <c r="S29" s="6"/>
      <c r="AB29" s="41"/>
    </row>
    <row r="30" spans="1:29" s="3" customFormat="1" ht="24" customHeight="1" thickBot="1">
      <c r="A30" s="253" t="s">
        <v>83</v>
      </c>
      <c r="B30" s="254"/>
      <c r="C30" s="254"/>
      <c r="D30" s="254"/>
      <c r="E30" s="254"/>
      <c r="F30" s="254"/>
      <c r="G30" s="254"/>
      <c r="H30" s="254"/>
      <c r="I30" s="254"/>
      <c r="J30" s="254"/>
      <c r="K30" s="254"/>
      <c r="L30" s="254"/>
      <c r="M30" s="254"/>
      <c r="N30" s="254"/>
      <c r="O30" s="254"/>
      <c r="P30" s="254"/>
      <c r="Q30" s="254"/>
      <c r="R30" s="255"/>
      <c r="S30" s="7"/>
    </row>
    <row r="31" spans="1:29" s="3" customFormat="1" ht="24.75" customHeight="1">
      <c r="A31" s="347">
        <v>7</v>
      </c>
      <c r="B31" s="197" t="s">
        <v>58</v>
      </c>
      <c r="C31" s="261" t="s">
        <v>115</v>
      </c>
      <c r="D31" s="326" t="s">
        <v>62</v>
      </c>
      <c r="E31" s="198">
        <v>12</v>
      </c>
      <c r="F31" s="247" t="s">
        <v>112</v>
      </c>
      <c r="G31" s="368">
        <v>4</v>
      </c>
      <c r="H31" s="301">
        <v>330</v>
      </c>
      <c r="I31" s="387"/>
      <c r="J31" s="392"/>
      <c r="K31" s="364" t="s">
        <v>151</v>
      </c>
      <c r="L31" s="306" t="s">
        <v>153</v>
      </c>
      <c r="M31" s="268">
        <v>3</v>
      </c>
      <c r="N31" s="268">
        <v>1</v>
      </c>
      <c r="O31" s="268"/>
      <c r="P31" s="268"/>
      <c r="Q31" s="291">
        <f>SUM(M31:P31)</f>
        <v>4</v>
      </c>
      <c r="R31" s="342" t="s">
        <v>160</v>
      </c>
      <c r="S31" s="7"/>
    </row>
    <row r="32" spans="1:29" s="3" customFormat="1" ht="9" customHeight="1">
      <c r="A32" s="348"/>
      <c r="B32" s="371" t="s">
        <v>59</v>
      </c>
      <c r="C32" s="239"/>
      <c r="D32" s="327"/>
      <c r="E32" s="272">
        <v>4</v>
      </c>
      <c r="F32" s="248"/>
      <c r="G32" s="263"/>
      <c r="H32" s="302"/>
      <c r="I32" s="366"/>
      <c r="J32" s="373"/>
      <c r="K32" s="266"/>
      <c r="L32" s="290"/>
      <c r="M32" s="245"/>
      <c r="N32" s="245"/>
      <c r="O32" s="245"/>
      <c r="P32" s="245"/>
      <c r="Q32" s="292"/>
      <c r="R32" s="343"/>
      <c r="S32" s="6"/>
    </row>
    <row r="33" spans="1:54" s="3" customFormat="1" ht="21" customHeight="1">
      <c r="A33" s="348"/>
      <c r="B33" s="371"/>
      <c r="C33" s="239"/>
      <c r="D33" s="327"/>
      <c r="E33" s="272"/>
      <c r="F33" s="248"/>
      <c r="G33" s="263"/>
      <c r="H33" s="302"/>
      <c r="I33" s="366"/>
      <c r="J33" s="373"/>
      <c r="K33" s="266"/>
      <c r="L33" s="290"/>
      <c r="M33" s="245"/>
      <c r="N33" s="245"/>
      <c r="O33" s="245"/>
      <c r="P33" s="245"/>
      <c r="Q33" s="292"/>
      <c r="R33" s="343"/>
      <c r="S33" s="6"/>
    </row>
    <row r="34" spans="1:54" s="3" customFormat="1" ht="27" customHeight="1">
      <c r="A34" s="348"/>
      <c r="B34" s="371"/>
      <c r="C34" s="239"/>
      <c r="D34" s="327"/>
      <c r="E34" s="272"/>
      <c r="F34" s="248"/>
      <c r="G34" s="263"/>
      <c r="H34" s="302"/>
      <c r="I34" s="366"/>
      <c r="J34" s="373"/>
      <c r="K34" s="266"/>
      <c r="L34" s="290"/>
      <c r="M34" s="245"/>
      <c r="N34" s="245"/>
      <c r="O34" s="245"/>
      <c r="P34" s="245"/>
      <c r="Q34" s="292"/>
      <c r="R34" s="343"/>
      <c r="S34" s="6"/>
    </row>
    <row r="35" spans="1:54" s="3" customFormat="1" ht="10.5" customHeight="1">
      <c r="A35" s="348"/>
      <c r="B35" s="371"/>
      <c r="C35" s="239"/>
      <c r="D35" s="327"/>
      <c r="E35" s="272"/>
      <c r="F35" s="248"/>
      <c r="G35" s="263"/>
      <c r="H35" s="302"/>
      <c r="I35" s="366"/>
      <c r="J35" s="373"/>
      <c r="K35" s="266"/>
      <c r="L35" s="290"/>
      <c r="M35" s="245"/>
      <c r="N35" s="245"/>
      <c r="O35" s="245"/>
      <c r="P35" s="245"/>
      <c r="Q35" s="292"/>
      <c r="R35" s="343"/>
      <c r="S35" s="6"/>
    </row>
    <row r="36" spans="1:54" s="3" customFormat="1" ht="44.25" customHeight="1">
      <c r="A36" s="348"/>
      <c r="B36" s="44" t="s">
        <v>60</v>
      </c>
      <c r="C36" s="239"/>
      <c r="D36" s="327"/>
      <c r="E36" s="201">
        <v>4</v>
      </c>
      <c r="F36" s="248"/>
      <c r="G36" s="263"/>
      <c r="H36" s="302"/>
      <c r="I36" s="160">
        <v>1</v>
      </c>
      <c r="J36" s="61" t="s">
        <v>139</v>
      </c>
      <c r="K36" s="266"/>
      <c r="L36" s="290"/>
      <c r="M36" s="245"/>
      <c r="N36" s="245"/>
      <c r="O36" s="245"/>
      <c r="P36" s="245"/>
      <c r="Q36" s="292"/>
      <c r="R36" s="343"/>
      <c r="S36" s="7"/>
    </row>
    <row r="37" spans="1:54" s="3" customFormat="1" ht="30" customHeight="1">
      <c r="A37" s="348"/>
      <c r="B37" s="371" t="s">
        <v>61</v>
      </c>
      <c r="C37" s="239"/>
      <c r="D37" s="327"/>
      <c r="E37" s="272">
        <v>4</v>
      </c>
      <c r="F37" s="248"/>
      <c r="G37" s="263"/>
      <c r="H37" s="302"/>
      <c r="I37" s="366"/>
      <c r="J37" s="373"/>
      <c r="K37" s="266"/>
      <c r="L37" s="290"/>
      <c r="M37" s="245"/>
      <c r="N37" s="245"/>
      <c r="O37" s="245"/>
      <c r="P37" s="245"/>
      <c r="Q37" s="292"/>
      <c r="R37" s="343"/>
      <c r="S37" s="7"/>
    </row>
    <row r="38" spans="1:54" s="3" customFormat="1" ht="24.75" customHeight="1">
      <c r="A38" s="349"/>
      <c r="B38" s="371"/>
      <c r="C38" s="240"/>
      <c r="D38" s="328"/>
      <c r="E38" s="309"/>
      <c r="F38" s="249"/>
      <c r="G38" s="369"/>
      <c r="H38" s="303"/>
      <c r="I38" s="367"/>
      <c r="J38" s="374"/>
      <c r="K38" s="266"/>
      <c r="L38" s="307"/>
      <c r="M38" s="246"/>
      <c r="N38" s="246"/>
      <c r="O38" s="246"/>
      <c r="P38" s="246"/>
      <c r="Q38" s="293"/>
      <c r="R38" s="344"/>
      <c r="S38" s="6"/>
    </row>
    <row r="39" spans="1:54" s="3" customFormat="1" ht="43.5" customHeight="1">
      <c r="A39" s="370">
        <v>8</v>
      </c>
      <c r="B39" s="152" t="s">
        <v>63</v>
      </c>
      <c r="C39" s="169" t="s">
        <v>66</v>
      </c>
      <c r="D39" s="244" t="s">
        <v>69</v>
      </c>
      <c r="E39" s="116">
        <f>+E40+E41</f>
        <v>4</v>
      </c>
      <c r="F39" s="360" t="s">
        <v>112</v>
      </c>
      <c r="G39" s="262">
        <v>4</v>
      </c>
      <c r="H39" s="359">
        <v>9</v>
      </c>
      <c r="I39" s="382">
        <v>2</v>
      </c>
      <c r="J39" s="375" t="s">
        <v>140</v>
      </c>
      <c r="K39" s="265" t="s">
        <v>152</v>
      </c>
      <c r="L39" s="289" t="s">
        <v>161</v>
      </c>
      <c r="M39" s="244">
        <v>1</v>
      </c>
      <c r="N39" s="244">
        <v>1</v>
      </c>
      <c r="O39" s="244"/>
      <c r="P39" s="244"/>
      <c r="Q39" s="294">
        <f>SUM(M39:P39)</f>
        <v>2</v>
      </c>
      <c r="R39" s="280" t="s">
        <v>162</v>
      </c>
      <c r="S39" s="6"/>
    </row>
    <row r="40" spans="1:54" s="3" customFormat="1" ht="51.75" customHeight="1">
      <c r="A40" s="348"/>
      <c r="B40" s="164" t="s">
        <v>64</v>
      </c>
      <c r="C40" s="169" t="s">
        <v>67</v>
      </c>
      <c r="D40" s="245"/>
      <c r="E40" s="201">
        <v>2</v>
      </c>
      <c r="F40" s="365"/>
      <c r="G40" s="263"/>
      <c r="H40" s="302"/>
      <c r="I40" s="366"/>
      <c r="J40" s="376"/>
      <c r="K40" s="266"/>
      <c r="L40" s="290"/>
      <c r="M40" s="245"/>
      <c r="N40" s="245"/>
      <c r="O40" s="245"/>
      <c r="P40" s="245"/>
      <c r="Q40" s="292"/>
      <c r="R40" s="281"/>
      <c r="S40" s="7"/>
    </row>
    <row r="41" spans="1:54" s="3" customFormat="1" ht="29.25" customHeight="1">
      <c r="A41" s="348"/>
      <c r="B41" s="371" t="s">
        <v>65</v>
      </c>
      <c r="C41" s="239" t="s">
        <v>68</v>
      </c>
      <c r="D41" s="245"/>
      <c r="E41" s="272">
        <v>2</v>
      </c>
      <c r="F41" s="365" t="s">
        <v>30</v>
      </c>
      <c r="G41" s="263">
        <v>1</v>
      </c>
      <c r="H41" s="302">
        <v>9</v>
      </c>
      <c r="I41" s="366"/>
      <c r="J41" s="376" t="s">
        <v>141</v>
      </c>
      <c r="K41" s="266"/>
      <c r="L41" s="378" t="s">
        <v>158</v>
      </c>
      <c r="M41" s="245"/>
      <c r="N41" s="245"/>
      <c r="O41" s="245"/>
      <c r="P41" s="245"/>
      <c r="Q41" s="292"/>
      <c r="R41" s="281"/>
      <c r="S41" s="7"/>
    </row>
    <row r="42" spans="1:54" s="3" customFormat="1" ht="104.25" customHeight="1">
      <c r="A42" s="349"/>
      <c r="B42" s="372"/>
      <c r="C42" s="240"/>
      <c r="D42" s="246"/>
      <c r="E42" s="309"/>
      <c r="F42" s="361"/>
      <c r="G42" s="263"/>
      <c r="H42" s="302"/>
      <c r="I42" s="367"/>
      <c r="J42" s="377"/>
      <c r="K42" s="267"/>
      <c r="L42" s="379"/>
      <c r="M42" s="246"/>
      <c r="N42" s="246"/>
      <c r="O42" s="246"/>
      <c r="P42" s="246"/>
      <c r="Q42" s="293"/>
      <c r="R42" s="386"/>
      <c r="S42" s="7"/>
    </row>
    <row r="43" spans="1:54" s="3" customFormat="1" ht="72.75" customHeight="1">
      <c r="A43" s="170">
        <v>9</v>
      </c>
      <c r="B43" s="164" t="s">
        <v>70</v>
      </c>
      <c r="C43" s="173" t="s">
        <v>71</v>
      </c>
      <c r="D43" s="173" t="s">
        <v>72</v>
      </c>
      <c r="E43" s="158">
        <v>5</v>
      </c>
      <c r="F43" s="178" t="s">
        <v>32</v>
      </c>
      <c r="G43" s="204">
        <v>1</v>
      </c>
      <c r="H43" s="205">
        <v>9</v>
      </c>
      <c r="I43" s="159"/>
      <c r="J43" s="161"/>
      <c r="K43" s="199"/>
      <c r="L43" s="154" t="s">
        <v>123</v>
      </c>
      <c r="M43" s="163"/>
      <c r="N43" s="163"/>
      <c r="O43" s="163"/>
      <c r="P43" s="163"/>
      <c r="Q43" s="153">
        <f>SUM(M43:P43)</f>
        <v>0</v>
      </c>
      <c r="R43" s="157"/>
      <c r="S43" s="6"/>
    </row>
    <row r="44" spans="1:54" s="3" customFormat="1" ht="71.25" customHeight="1">
      <c r="A44" s="311">
        <v>10</v>
      </c>
      <c r="B44" s="380" t="s">
        <v>73</v>
      </c>
      <c r="C44" s="350" t="s">
        <v>74</v>
      </c>
      <c r="D44" s="350" t="s">
        <v>75</v>
      </c>
      <c r="E44" s="360">
        <v>4</v>
      </c>
      <c r="F44" s="212" t="s">
        <v>26</v>
      </c>
      <c r="G44" s="212" t="s">
        <v>26</v>
      </c>
      <c r="H44" s="212" t="s">
        <v>26</v>
      </c>
      <c r="I44" s="192"/>
      <c r="J44" s="194"/>
      <c r="K44" s="265" t="s">
        <v>129</v>
      </c>
      <c r="L44" s="154" t="s">
        <v>26</v>
      </c>
      <c r="M44" s="244"/>
      <c r="N44" s="244">
        <v>0</v>
      </c>
      <c r="O44" s="244"/>
      <c r="P44" s="244"/>
      <c r="Q44" s="294">
        <f>SUM(M44:P44)</f>
        <v>0</v>
      </c>
      <c r="R44" s="280" t="s">
        <v>162</v>
      </c>
      <c r="S44" s="6"/>
    </row>
    <row r="45" spans="1:54" s="19" customFormat="1" ht="76.5" customHeight="1">
      <c r="A45" s="346"/>
      <c r="B45" s="372"/>
      <c r="C45" s="352"/>
      <c r="D45" s="352"/>
      <c r="E45" s="361"/>
      <c r="F45" s="213" t="s">
        <v>30</v>
      </c>
      <c r="G45" s="216">
        <v>1</v>
      </c>
      <c r="H45" s="217">
        <v>9</v>
      </c>
      <c r="I45" s="193"/>
      <c r="J45" s="195"/>
      <c r="K45" s="267"/>
      <c r="L45" s="224" t="s">
        <v>156</v>
      </c>
      <c r="M45" s="246"/>
      <c r="N45" s="246"/>
      <c r="O45" s="246"/>
      <c r="P45" s="246"/>
      <c r="Q45" s="293"/>
      <c r="R45" s="386"/>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row>
    <row r="46" spans="1:54" s="39" customFormat="1" ht="23.25" customHeight="1">
      <c r="A46" s="353">
        <v>11</v>
      </c>
      <c r="B46" s="174" t="s">
        <v>76</v>
      </c>
      <c r="C46" s="356" t="s">
        <v>77</v>
      </c>
      <c r="D46" s="356" t="s">
        <v>78</v>
      </c>
      <c r="E46" s="118">
        <f>+E47+E48</f>
        <v>8</v>
      </c>
      <c r="F46" s="179"/>
      <c r="G46" s="362">
        <v>1</v>
      </c>
      <c r="H46" s="304">
        <v>144</v>
      </c>
      <c r="I46" s="285"/>
      <c r="J46" s="287"/>
      <c r="K46" s="265" t="s">
        <v>145</v>
      </c>
      <c r="L46" s="289" t="s">
        <v>123</v>
      </c>
      <c r="M46" s="241">
        <v>0</v>
      </c>
      <c r="N46" s="244">
        <v>0</v>
      </c>
      <c r="O46" s="244"/>
      <c r="P46" s="244"/>
      <c r="Q46" s="294">
        <f>SUM(M46:P46)</f>
        <v>0</v>
      </c>
      <c r="R46" s="381" t="s">
        <v>163</v>
      </c>
    </row>
    <row r="47" spans="1:54" s="39" customFormat="1" ht="35.25" customHeight="1">
      <c r="A47" s="354"/>
      <c r="B47" s="175" t="s">
        <v>79</v>
      </c>
      <c r="C47" s="357"/>
      <c r="D47" s="357"/>
      <c r="E47" s="201">
        <v>4</v>
      </c>
      <c r="F47" s="214" t="s">
        <v>31</v>
      </c>
      <c r="G47" s="363"/>
      <c r="H47" s="305"/>
      <c r="I47" s="286"/>
      <c r="J47" s="288"/>
      <c r="K47" s="266"/>
      <c r="L47" s="290"/>
      <c r="M47" s="242"/>
      <c r="N47" s="245"/>
      <c r="O47" s="245"/>
      <c r="P47" s="245"/>
      <c r="Q47" s="292"/>
      <c r="R47" s="343"/>
    </row>
    <row r="48" spans="1:54" s="39" customFormat="1" ht="234.75" customHeight="1">
      <c r="A48" s="355"/>
      <c r="B48" s="176" t="s">
        <v>80</v>
      </c>
      <c r="C48" s="358"/>
      <c r="D48" s="358"/>
      <c r="E48" s="201">
        <v>4</v>
      </c>
      <c r="F48" s="215" t="s">
        <v>112</v>
      </c>
      <c r="G48" s="206">
        <v>4</v>
      </c>
      <c r="H48" s="207" t="s">
        <v>26</v>
      </c>
      <c r="I48" s="220">
        <v>4</v>
      </c>
      <c r="J48" s="221">
        <v>43539</v>
      </c>
      <c r="K48" s="267"/>
      <c r="L48" s="196" t="s">
        <v>156</v>
      </c>
      <c r="M48" s="243"/>
      <c r="N48" s="246"/>
      <c r="O48" s="246"/>
      <c r="P48" s="246"/>
      <c r="Q48" s="293"/>
      <c r="R48" s="344"/>
    </row>
    <row r="49" spans="1:54" s="19" customFormat="1" ht="21" customHeight="1">
      <c r="A49" s="311">
        <v>12</v>
      </c>
      <c r="B49" s="380" t="s">
        <v>81</v>
      </c>
      <c r="C49" s="350" t="s">
        <v>46</v>
      </c>
      <c r="D49" s="350" t="s">
        <v>82</v>
      </c>
      <c r="E49" s="360">
        <v>4</v>
      </c>
      <c r="F49" s="365" t="s">
        <v>31</v>
      </c>
      <c r="G49" s="262">
        <v>1</v>
      </c>
      <c r="H49" s="359">
        <v>144</v>
      </c>
      <c r="I49" s="382"/>
      <c r="J49" s="375"/>
      <c r="K49" s="298"/>
      <c r="L49" s="289" t="s">
        <v>123</v>
      </c>
      <c r="M49" s="244"/>
      <c r="N49" s="244"/>
      <c r="O49" s="244"/>
      <c r="P49" s="244"/>
      <c r="Q49" s="294">
        <f>SUM(M49:P49)</f>
        <v>0</v>
      </c>
      <c r="R49" s="383"/>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row>
    <row r="50" spans="1:54" s="19" customFormat="1" ht="23.25" customHeight="1">
      <c r="A50" s="312"/>
      <c r="B50" s="371"/>
      <c r="C50" s="351"/>
      <c r="D50" s="351"/>
      <c r="E50" s="365"/>
      <c r="F50" s="365"/>
      <c r="G50" s="263"/>
      <c r="H50" s="302"/>
      <c r="I50" s="366"/>
      <c r="J50" s="376"/>
      <c r="K50" s="299"/>
      <c r="L50" s="290"/>
      <c r="M50" s="245"/>
      <c r="N50" s="245"/>
      <c r="O50" s="245"/>
      <c r="P50" s="245"/>
      <c r="Q50" s="292"/>
      <c r="R50" s="384"/>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row>
    <row r="51" spans="1:54" s="19" customFormat="1" ht="16.5" customHeight="1">
      <c r="A51" s="312"/>
      <c r="B51" s="371"/>
      <c r="C51" s="351"/>
      <c r="D51" s="351"/>
      <c r="E51" s="365"/>
      <c r="F51" s="365"/>
      <c r="G51" s="263"/>
      <c r="H51" s="302"/>
      <c r="I51" s="366"/>
      <c r="J51" s="376"/>
      <c r="K51" s="299"/>
      <c r="L51" s="290"/>
      <c r="M51" s="245"/>
      <c r="N51" s="245"/>
      <c r="O51" s="245"/>
      <c r="P51" s="245"/>
      <c r="Q51" s="292"/>
      <c r="R51" s="384"/>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row>
    <row r="52" spans="1:54" s="19" customFormat="1" ht="23.25" customHeight="1">
      <c r="A52" s="312"/>
      <c r="B52" s="371"/>
      <c r="C52" s="351"/>
      <c r="D52" s="351"/>
      <c r="E52" s="365"/>
      <c r="F52" s="365"/>
      <c r="G52" s="263"/>
      <c r="H52" s="302"/>
      <c r="I52" s="366"/>
      <c r="J52" s="376"/>
      <c r="K52" s="299"/>
      <c r="L52" s="290"/>
      <c r="M52" s="245"/>
      <c r="N52" s="245"/>
      <c r="O52" s="245"/>
      <c r="P52" s="245"/>
      <c r="Q52" s="292"/>
      <c r="R52" s="384"/>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row>
    <row r="53" spans="1:54" s="19" customFormat="1" ht="23.25" customHeight="1">
      <c r="A53" s="346"/>
      <c r="B53" s="372"/>
      <c r="C53" s="352"/>
      <c r="D53" s="352"/>
      <c r="E53" s="365"/>
      <c r="F53" s="361"/>
      <c r="G53" s="369"/>
      <c r="H53" s="303"/>
      <c r="I53" s="367"/>
      <c r="J53" s="377"/>
      <c r="K53" s="300"/>
      <c r="L53" s="307"/>
      <c r="M53" s="246"/>
      <c r="N53" s="246"/>
      <c r="O53" s="246"/>
      <c r="P53" s="246"/>
      <c r="Q53" s="293"/>
      <c r="R53" s="385"/>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row>
    <row r="54" spans="1:54" s="19" customFormat="1" ht="100.5" customHeight="1">
      <c r="A54" s="311">
        <v>13</v>
      </c>
      <c r="B54" s="380" t="s">
        <v>84</v>
      </c>
      <c r="C54" s="244" t="s">
        <v>85</v>
      </c>
      <c r="D54" s="295" t="s">
        <v>86</v>
      </c>
      <c r="E54" s="360">
        <v>4</v>
      </c>
      <c r="F54" s="360" t="s">
        <v>32</v>
      </c>
      <c r="G54" s="262">
        <v>1</v>
      </c>
      <c r="H54" s="359" t="s">
        <v>26</v>
      </c>
      <c r="I54" s="382"/>
      <c r="J54" s="375"/>
      <c r="K54" s="298"/>
      <c r="L54" s="289" t="s">
        <v>123</v>
      </c>
      <c r="M54" s="244"/>
      <c r="N54" s="244"/>
      <c r="O54" s="244"/>
      <c r="P54" s="244"/>
      <c r="Q54" s="294">
        <f>SUM(M54:P54)</f>
        <v>0</v>
      </c>
      <c r="R54" s="383"/>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row>
    <row r="55" spans="1:54" s="19" customFormat="1" ht="32.25" customHeight="1">
      <c r="A55" s="312"/>
      <c r="B55" s="371"/>
      <c r="C55" s="245"/>
      <c r="D55" s="296"/>
      <c r="E55" s="365"/>
      <c r="F55" s="365"/>
      <c r="G55" s="263"/>
      <c r="H55" s="302"/>
      <c r="I55" s="366"/>
      <c r="J55" s="376"/>
      <c r="K55" s="299"/>
      <c r="L55" s="290"/>
      <c r="M55" s="245"/>
      <c r="N55" s="245"/>
      <c r="O55" s="245"/>
      <c r="P55" s="245"/>
      <c r="Q55" s="292"/>
      <c r="R55" s="384"/>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row>
    <row r="56" spans="1:54" s="19" customFormat="1" ht="23.25" customHeight="1">
      <c r="A56" s="312"/>
      <c r="B56" s="371"/>
      <c r="C56" s="245"/>
      <c r="D56" s="296"/>
      <c r="E56" s="365"/>
      <c r="F56" s="365"/>
      <c r="G56" s="263"/>
      <c r="H56" s="302"/>
      <c r="I56" s="366"/>
      <c r="J56" s="376"/>
      <c r="K56" s="299"/>
      <c r="L56" s="290"/>
      <c r="M56" s="245"/>
      <c r="N56" s="245"/>
      <c r="O56" s="245"/>
      <c r="P56" s="245"/>
      <c r="Q56" s="292"/>
      <c r="R56" s="384"/>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row>
    <row r="57" spans="1:54" s="19" customFormat="1" ht="32.25" customHeight="1">
      <c r="A57" s="312"/>
      <c r="B57" s="371"/>
      <c r="C57" s="245"/>
      <c r="D57" s="296"/>
      <c r="E57" s="365"/>
      <c r="F57" s="365"/>
      <c r="G57" s="263"/>
      <c r="H57" s="302"/>
      <c r="I57" s="366"/>
      <c r="J57" s="376"/>
      <c r="K57" s="299"/>
      <c r="L57" s="290"/>
      <c r="M57" s="245"/>
      <c r="N57" s="245"/>
      <c r="O57" s="245"/>
      <c r="P57" s="245"/>
      <c r="Q57" s="292"/>
      <c r="R57" s="384"/>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row>
    <row r="58" spans="1:54" s="19" customFormat="1" ht="32.25" customHeight="1">
      <c r="A58" s="346"/>
      <c r="B58" s="372"/>
      <c r="C58" s="246"/>
      <c r="D58" s="297"/>
      <c r="E58" s="361"/>
      <c r="F58" s="361"/>
      <c r="G58" s="369"/>
      <c r="H58" s="303"/>
      <c r="I58" s="367"/>
      <c r="J58" s="377"/>
      <c r="K58" s="300"/>
      <c r="L58" s="307"/>
      <c r="M58" s="246"/>
      <c r="N58" s="246"/>
      <c r="O58" s="246"/>
      <c r="P58" s="246"/>
      <c r="Q58" s="293"/>
      <c r="R58" s="385"/>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row>
    <row r="59" spans="1:54" s="19" customFormat="1" ht="88.5" customHeight="1">
      <c r="A59" s="171">
        <v>14</v>
      </c>
      <c r="B59" s="165" t="s">
        <v>87</v>
      </c>
      <c r="C59" s="167" t="s">
        <v>88</v>
      </c>
      <c r="D59" s="167" t="s">
        <v>86</v>
      </c>
      <c r="E59" s="156">
        <v>3</v>
      </c>
      <c r="F59" s="117" t="s">
        <v>32</v>
      </c>
      <c r="G59" s="204">
        <v>1</v>
      </c>
      <c r="H59" s="205" t="s">
        <v>26</v>
      </c>
      <c r="I59" s="124"/>
      <c r="J59" s="60"/>
      <c r="K59" s="125"/>
      <c r="L59" s="129" t="s">
        <v>123</v>
      </c>
      <c r="M59" s="148"/>
      <c r="N59" s="148"/>
      <c r="O59" s="148"/>
      <c r="P59" s="148"/>
      <c r="Q59" s="135">
        <f>SUM(M59:P59)</f>
        <v>0</v>
      </c>
      <c r="R59" s="130"/>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row>
    <row r="60" spans="1:54" s="19" customFormat="1" ht="125.25" customHeight="1" thickBot="1">
      <c r="A60" s="172">
        <v>15</v>
      </c>
      <c r="B60" s="166" t="s">
        <v>89</v>
      </c>
      <c r="C60" s="168" t="s">
        <v>88</v>
      </c>
      <c r="D60" s="168" t="s">
        <v>90</v>
      </c>
      <c r="E60" s="120">
        <v>3</v>
      </c>
      <c r="F60" s="120" t="s">
        <v>32</v>
      </c>
      <c r="G60" s="208">
        <v>1</v>
      </c>
      <c r="H60" s="205" t="s">
        <v>26</v>
      </c>
      <c r="I60" s="126"/>
      <c r="J60" s="127"/>
      <c r="K60" s="128"/>
      <c r="L60" s="218" t="s">
        <v>123</v>
      </c>
      <c r="M60" s="149"/>
      <c r="N60" s="149"/>
      <c r="O60" s="149"/>
      <c r="P60" s="149"/>
      <c r="Q60" s="136">
        <f>SUM(M60:P60)</f>
        <v>0</v>
      </c>
      <c r="R60" s="131"/>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row>
    <row r="61" spans="1:54" s="19" customFormat="1" ht="24" customHeight="1" thickBot="1">
      <c r="A61" s="253" t="s">
        <v>91</v>
      </c>
      <c r="B61" s="254"/>
      <c r="C61" s="254"/>
      <c r="D61" s="254"/>
      <c r="E61" s="254"/>
      <c r="F61" s="254"/>
      <c r="G61" s="254"/>
      <c r="H61" s="254"/>
      <c r="I61" s="254"/>
      <c r="J61" s="254"/>
      <c r="K61" s="254"/>
      <c r="L61" s="254"/>
      <c r="M61" s="254"/>
      <c r="N61" s="254"/>
      <c r="O61" s="254"/>
      <c r="P61" s="254"/>
      <c r="Q61" s="254"/>
      <c r="R61" s="255"/>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row>
    <row r="62" spans="1:54" s="19" customFormat="1" ht="180">
      <c r="A62" s="20">
        <v>16</v>
      </c>
      <c r="B62" s="42" t="s">
        <v>92</v>
      </c>
      <c r="C62" s="42" t="s">
        <v>93</v>
      </c>
      <c r="D62" s="121" t="s">
        <v>94</v>
      </c>
      <c r="E62" s="114">
        <v>12</v>
      </c>
      <c r="F62" s="114" t="s">
        <v>112</v>
      </c>
      <c r="G62" s="210">
        <v>12</v>
      </c>
      <c r="H62" s="211">
        <v>7</v>
      </c>
      <c r="I62" s="123">
        <v>3</v>
      </c>
      <c r="J62" s="222" t="s">
        <v>142</v>
      </c>
      <c r="K62" s="200" t="s">
        <v>146</v>
      </c>
      <c r="L62" s="132" t="s">
        <v>153</v>
      </c>
      <c r="M62" s="150">
        <v>3</v>
      </c>
      <c r="N62" s="150">
        <v>0.5</v>
      </c>
      <c r="O62" s="150"/>
      <c r="P62" s="150"/>
      <c r="Q62" s="141">
        <f t="shared" ref="Q62:Q67" si="0">SUM(M62:P62)</f>
        <v>3.5</v>
      </c>
      <c r="R62" s="223" t="s">
        <v>164</v>
      </c>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row>
    <row r="63" spans="1:54" s="19" customFormat="1" ht="67.5" customHeight="1">
      <c r="A63" s="171">
        <v>17</v>
      </c>
      <c r="B63" s="165" t="s">
        <v>95</v>
      </c>
      <c r="C63" s="165" t="s">
        <v>96</v>
      </c>
      <c r="D63" s="40" t="s">
        <v>97</v>
      </c>
      <c r="E63" s="117">
        <v>4</v>
      </c>
      <c r="F63" s="117" t="s">
        <v>31</v>
      </c>
      <c r="G63" s="204">
        <v>1</v>
      </c>
      <c r="H63" s="205" t="s">
        <v>26</v>
      </c>
      <c r="I63" s="124"/>
      <c r="J63" s="60"/>
      <c r="K63" s="199"/>
      <c r="L63" s="155" t="s">
        <v>123</v>
      </c>
      <c r="M63" s="162"/>
      <c r="N63" s="162"/>
      <c r="O63" s="162"/>
      <c r="P63" s="162"/>
      <c r="Q63" s="142">
        <f t="shared" si="0"/>
        <v>0</v>
      </c>
      <c r="R63" s="130"/>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row>
    <row r="64" spans="1:54" s="19" customFormat="1" ht="131.25">
      <c r="A64" s="171">
        <v>18</v>
      </c>
      <c r="B64" s="165" t="s">
        <v>98</v>
      </c>
      <c r="C64" s="45" t="s">
        <v>99</v>
      </c>
      <c r="D64" s="40" t="s">
        <v>100</v>
      </c>
      <c r="E64" s="117">
        <v>2</v>
      </c>
      <c r="F64" s="117" t="s">
        <v>112</v>
      </c>
      <c r="G64" s="204">
        <v>4</v>
      </c>
      <c r="H64" s="205" t="s">
        <v>26</v>
      </c>
      <c r="I64" s="124">
        <v>1</v>
      </c>
      <c r="J64" s="60" t="s">
        <v>143</v>
      </c>
      <c r="K64" s="191" t="s">
        <v>144</v>
      </c>
      <c r="L64" s="155" t="s">
        <v>125</v>
      </c>
      <c r="M64" s="162">
        <v>2</v>
      </c>
      <c r="N64" s="162"/>
      <c r="O64" s="162"/>
      <c r="P64" s="162"/>
      <c r="Q64" s="142">
        <f t="shared" si="0"/>
        <v>2</v>
      </c>
      <c r="R64" s="130"/>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row>
    <row r="65" spans="1:54" s="19" customFormat="1" ht="80.25" customHeight="1">
      <c r="A65" s="171">
        <v>19</v>
      </c>
      <c r="B65" s="165" t="s">
        <v>101</v>
      </c>
      <c r="C65" s="165" t="s">
        <v>102</v>
      </c>
      <c r="D65" s="40" t="s">
        <v>103</v>
      </c>
      <c r="E65" s="117">
        <v>1</v>
      </c>
      <c r="F65" s="117" t="s">
        <v>31</v>
      </c>
      <c r="G65" s="204">
        <v>1</v>
      </c>
      <c r="H65" s="205">
        <v>3</v>
      </c>
      <c r="I65" s="124"/>
      <c r="J65" s="60"/>
      <c r="K65" s="125"/>
      <c r="L65" s="155" t="s">
        <v>123</v>
      </c>
      <c r="M65" s="162"/>
      <c r="N65" s="162"/>
      <c r="O65" s="162"/>
      <c r="P65" s="162"/>
      <c r="Q65" s="142">
        <f t="shared" si="0"/>
        <v>0</v>
      </c>
      <c r="R65" s="130"/>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row>
    <row r="66" spans="1:54" s="19" customFormat="1" ht="155.25" customHeight="1">
      <c r="A66" s="171">
        <v>20</v>
      </c>
      <c r="B66" s="165" t="s">
        <v>104</v>
      </c>
      <c r="C66" s="165" t="s">
        <v>106</v>
      </c>
      <c r="D66" s="46" t="s">
        <v>107</v>
      </c>
      <c r="E66" s="117">
        <v>4</v>
      </c>
      <c r="F66" s="117" t="s">
        <v>32</v>
      </c>
      <c r="G66" s="204">
        <v>1</v>
      </c>
      <c r="H66" s="205">
        <v>7</v>
      </c>
      <c r="I66" s="124"/>
      <c r="J66" s="60"/>
      <c r="K66" s="125"/>
      <c r="L66" s="155" t="s">
        <v>123</v>
      </c>
      <c r="M66" s="162"/>
      <c r="N66" s="162"/>
      <c r="O66" s="162"/>
      <c r="P66" s="162"/>
      <c r="Q66" s="142">
        <f t="shared" si="0"/>
        <v>0</v>
      </c>
      <c r="R66" s="130"/>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row>
    <row r="67" spans="1:54" s="19" customFormat="1" ht="155.25" customHeight="1" thickBot="1">
      <c r="A67" s="172">
        <v>21</v>
      </c>
      <c r="B67" s="166" t="s">
        <v>108</v>
      </c>
      <c r="C67" s="166" t="s">
        <v>105</v>
      </c>
      <c r="D67" s="122" t="s">
        <v>109</v>
      </c>
      <c r="E67" s="120"/>
      <c r="F67" s="120"/>
      <c r="G67" s="208"/>
      <c r="H67" s="209"/>
      <c r="I67" s="126"/>
      <c r="J67" s="127"/>
      <c r="K67" s="128"/>
      <c r="L67" s="134"/>
      <c r="M67" s="151"/>
      <c r="N67" s="151"/>
      <c r="O67" s="151"/>
      <c r="P67" s="151"/>
      <c r="Q67" s="143">
        <f t="shared" si="0"/>
        <v>0</v>
      </c>
      <c r="R67" s="131"/>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row>
    <row r="68" spans="1:54" s="65" customFormat="1" ht="57.75" customHeight="1" thickBot="1">
      <c r="A68" s="66"/>
      <c r="B68" s="67"/>
      <c r="C68" s="67"/>
      <c r="D68" s="67"/>
      <c r="E68" s="67"/>
      <c r="F68" s="68"/>
      <c r="G68" s="68"/>
      <c r="H68" s="68"/>
      <c r="I68" s="345" t="s">
        <v>116</v>
      </c>
      <c r="J68" s="345"/>
      <c r="K68" s="345"/>
      <c r="L68" s="345"/>
      <c r="M68" s="101"/>
      <c r="N68" s="101"/>
      <c r="O68" s="101"/>
      <c r="P68" s="101"/>
      <c r="Q68" s="144">
        <f>Q67+Q66+Q65+Q64+Q62+Q63+Q60+Q59+Q54+Q49+Q46+Q44+Q43+Q39+Q31+Q26+Q25+Q21+Q17+Q16+Q15</f>
        <v>24</v>
      </c>
      <c r="R68" s="69"/>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row>
    <row r="69" spans="1:54" s="19" customFormat="1" ht="23.25">
      <c r="A69" s="18"/>
      <c r="B69" s="18"/>
      <c r="C69" s="18"/>
      <c r="D69" s="18"/>
      <c r="E69" s="18"/>
      <c r="F69" s="23"/>
      <c r="G69" s="23"/>
      <c r="H69" s="23"/>
      <c r="I69" s="23"/>
      <c r="J69" s="23"/>
      <c r="K69" s="23"/>
      <c r="L69" s="23"/>
      <c r="M69" s="23"/>
      <c r="N69" s="23"/>
      <c r="O69" s="23"/>
      <c r="P69" s="23"/>
      <c r="Q69" s="23"/>
      <c r="R69" s="23"/>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row>
    <row r="70" spans="1:54" s="19" customFormat="1" ht="204" customHeight="1">
      <c r="A70" s="18"/>
      <c r="B70" s="18"/>
      <c r="C70" s="18"/>
      <c r="D70" s="18"/>
      <c r="E70" s="18"/>
      <c r="F70" s="23"/>
      <c r="G70" s="23"/>
      <c r="H70" s="23"/>
      <c r="I70" s="23"/>
      <c r="J70" s="23"/>
      <c r="K70" s="23"/>
      <c r="L70" s="23"/>
      <c r="M70" s="23"/>
      <c r="N70" s="23"/>
      <c r="O70" s="23"/>
      <c r="P70" s="23"/>
      <c r="Q70" s="23"/>
      <c r="R70" s="23"/>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row>
    <row r="71" spans="1:54" s="19" customFormat="1" ht="153" customHeight="1">
      <c r="A71" s="18"/>
      <c r="B71" s="18"/>
      <c r="C71" s="18"/>
      <c r="D71" s="18"/>
      <c r="E71" s="18"/>
      <c r="F71" s="23"/>
      <c r="G71" s="23"/>
      <c r="H71" s="23"/>
      <c r="I71" s="23"/>
      <c r="J71" s="23"/>
      <c r="K71" s="23"/>
      <c r="L71" s="23"/>
      <c r="M71" s="23"/>
      <c r="N71" s="23"/>
      <c r="O71" s="23"/>
      <c r="P71" s="23"/>
      <c r="Q71" s="23"/>
      <c r="R71" s="23"/>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row>
    <row r="72" spans="1:54" s="19" customFormat="1" ht="166.5" customHeight="1">
      <c r="A72" s="18"/>
      <c r="B72" s="18"/>
      <c r="C72" s="18"/>
      <c r="D72" s="18"/>
      <c r="E72" s="18"/>
      <c r="F72" s="23"/>
      <c r="G72" s="23"/>
      <c r="H72" s="23"/>
      <c r="I72" s="23"/>
      <c r="J72" s="23"/>
      <c r="K72" s="23"/>
      <c r="L72" s="23"/>
      <c r="M72" s="23"/>
      <c r="N72" s="23"/>
      <c r="O72" s="23"/>
      <c r="P72" s="23"/>
      <c r="Q72" s="23"/>
      <c r="R72" s="23"/>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row>
  </sheetData>
  <sheetProtection formatCells="0" formatColumns="0" formatRows="0"/>
  <protectedRanges>
    <protectedRange sqref="D62:F62" name="Actividad 13_4"/>
    <protectedRange sqref="D46:D48 G45:H48 D44:E44" name="Actividad 11_4"/>
    <protectedRange sqref="B25:C29" name="Actividad 4_4"/>
    <protectedRange sqref="B36:D36 F36:J36 L36:R36" name="Actividad 6_4"/>
    <protectedRange sqref="E46 B37:J38 L37:R39 B39:E39 G39:J39" name="actividad 7_4"/>
    <protectedRange sqref="B32:E35 G32:J35 F33:F35 F31:J31 Q31:R35 L31:P31 L33:P35 B31:D31" name="Actividad 5_4"/>
    <protectedRange sqref="B15:C23 F25 D15 F43:F44 D21:R23 G44:H44" name="Actividad 1_4"/>
    <protectedRange sqref="R65 J65:K67 Q65:Q67" name="Actividad 16_2_1"/>
    <protectedRange sqref="Q64:R64" name="Actividad 15_2_1"/>
    <protectedRange sqref="L62:Q62 L63:P67 L46:P48" name="Actividad 13_2_1"/>
    <protectedRange sqref="Q46:R48 J45:J48 Q44 L45:P45 R45" name="Actividad 11_2_1"/>
    <protectedRange sqref="Q15:Q16 I25:Q25 I26:J29 L26:Q29" name="Actividad 4_2_1"/>
    <protectedRange sqref="AB26:AB29 J15:P15 I16:J16 J17:K20 L16:P17 L19:P20 Q17:Q20 K26:K29 K46 K48 K31:K44 K62 K64" name="Actividad 1_2_1"/>
    <protectedRange sqref="Q63:R63" name="Actividad 14_2_1"/>
    <protectedRange sqref="L69:R72" name="Actividad 17_2_1"/>
    <protectedRange sqref="S68:T68" name="Actividad 16_3_1"/>
    <protectedRange sqref="S66:T67" name="Actividad 15_3_1"/>
    <protectedRange sqref="S63:T63" name="Actividad 13_3_1"/>
    <protectedRange sqref="S49:T52" name="Actividad 11_3_1"/>
    <protectedRange sqref="S24" name="Actividad 2_3_1"/>
    <protectedRange sqref="S26:S31 R25:R29" name="Actividad 4_3_1"/>
    <protectedRange sqref="S38" name="Actividad 6_3_1"/>
    <protectedRange sqref="S32:S42" name="actividad 7_3_1"/>
    <protectedRange sqref="S32:S37" name="Actividad 5_3_1"/>
    <protectedRange sqref="S25" name="Actividad 3_3_1"/>
    <protectedRange sqref="R16:R20 S21:S23" name="Actividad 1_3_1"/>
    <protectedRange sqref="S43:S44" name="Actividad 9_3_1"/>
    <protectedRange sqref="S53:T61" name="Actividad 12_3_1"/>
    <protectedRange sqref="S65:T65" name="Actividad 14_3_1"/>
    <protectedRange sqref="S70:T72" name="Actividad 17_3_1"/>
    <protectedRange sqref="Q8 I2:I8 K2:K8 J2:J7" name="logo_2"/>
    <protectedRange sqref="A10:S10" name="nombre institucion_2"/>
  </protectedRanges>
  <autoFilter ref="A12:R68"/>
  <mergeCells count="197">
    <mergeCell ref="G12:G13"/>
    <mergeCell ref="F12:F13"/>
    <mergeCell ref="E12:E13"/>
    <mergeCell ref="D12:D13"/>
    <mergeCell ref="A9:D9"/>
    <mergeCell ref="Q8:R8"/>
    <mergeCell ref="Q9:R9"/>
    <mergeCell ref="B49:B53"/>
    <mergeCell ref="B32:B35"/>
    <mergeCell ref="A44:A45"/>
    <mergeCell ref="B26:B29"/>
    <mergeCell ref="C26:C29"/>
    <mergeCell ref="D26:D29"/>
    <mergeCell ref="A26:A29"/>
    <mergeCell ref="A2:R2"/>
    <mergeCell ref="A3:R3"/>
    <mergeCell ref="A4:R4"/>
    <mergeCell ref="A5:R5"/>
    <mergeCell ref="A8:D8"/>
    <mergeCell ref="A7:R7"/>
    <mergeCell ref="A11:H11"/>
    <mergeCell ref="C12:C13"/>
    <mergeCell ref="R12:R13"/>
    <mergeCell ref="B12:B13"/>
    <mergeCell ref="A12:A13"/>
    <mergeCell ref="M12:Q12"/>
    <mergeCell ref="L12:L13"/>
    <mergeCell ref="K12:K13"/>
    <mergeCell ref="J12:J13"/>
    <mergeCell ref="I12:I13"/>
    <mergeCell ref="H12:H13"/>
    <mergeCell ref="M17:M20"/>
    <mergeCell ref="N17:N20"/>
    <mergeCell ref="O17:O20"/>
    <mergeCell ref="P17:P20"/>
    <mergeCell ref="A17:A20"/>
    <mergeCell ref="B17:B20"/>
    <mergeCell ref="C17:C20"/>
    <mergeCell ref="D17:D20"/>
    <mergeCell ref="E17:E20"/>
    <mergeCell ref="H17:H20"/>
    <mergeCell ref="F17:F20"/>
    <mergeCell ref="G17:G20"/>
    <mergeCell ref="B54:B58"/>
    <mergeCell ref="C54:C58"/>
    <mergeCell ref="Q49:Q53"/>
    <mergeCell ref="D46:D48"/>
    <mergeCell ref="I31:I35"/>
    <mergeCell ref="Q17:Q20"/>
    <mergeCell ref="L17:L20"/>
    <mergeCell ref="R17:R20"/>
    <mergeCell ref="K17:K20"/>
    <mergeCell ref="O54:O58"/>
    <mergeCell ref="R39:R42"/>
    <mergeCell ref="J31:J35"/>
    <mergeCell ref="E49:E53"/>
    <mergeCell ref="Q21:Q23"/>
    <mergeCell ref="F54:F58"/>
    <mergeCell ref="G54:G58"/>
    <mergeCell ref="H54:H58"/>
    <mergeCell ref="I54:I58"/>
    <mergeCell ref="Q39:Q42"/>
    <mergeCell ref="F21:F23"/>
    <mergeCell ref="K21:K23"/>
    <mergeCell ref="E21:E23"/>
    <mergeCell ref="G21:G23"/>
    <mergeCell ref="I21:I23"/>
    <mergeCell ref="R46:R48"/>
    <mergeCell ref="E41:E42"/>
    <mergeCell ref="I39:I42"/>
    <mergeCell ref="J41:J42"/>
    <mergeCell ref="J39:J40"/>
    <mergeCell ref="R54:R58"/>
    <mergeCell ref="L54:L58"/>
    <mergeCell ref="Q54:Q58"/>
    <mergeCell ref="O44:O45"/>
    <mergeCell ref="R44:R45"/>
    <mergeCell ref="F49:F53"/>
    <mergeCell ref="G49:G53"/>
    <mergeCell ref="H49:H53"/>
    <mergeCell ref="I49:I53"/>
    <mergeCell ref="J49:J53"/>
    <mergeCell ref="K49:K53"/>
    <mergeCell ref="E54:E58"/>
    <mergeCell ref="R49:R53"/>
    <mergeCell ref="P54:P58"/>
    <mergeCell ref="L49:L53"/>
    <mergeCell ref="M49:M53"/>
    <mergeCell ref="N49:N53"/>
    <mergeCell ref="I68:L68"/>
    <mergeCell ref="A49:A53"/>
    <mergeCell ref="A31:A38"/>
    <mergeCell ref="C49:C53"/>
    <mergeCell ref="A46:A48"/>
    <mergeCell ref="C46:C48"/>
    <mergeCell ref="D49:D53"/>
    <mergeCell ref="H39:H40"/>
    <mergeCell ref="H41:H42"/>
    <mergeCell ref="C44:C45"/>
    <mergeCell ref="D44:D45"/>
    <mergeCell ref="E44:E45"/>
    <mergeCell ref="G46:G47"/>
    <mergeCell ref="K31:K38"/>
    <mergeCell ref="F41:F42"/>
    <mergeCell ref="F39:F40"/>
    <mergeCell ref="I37:I38"/>
    <mergeCell ref="G41:G42"/>
    <mergeCell ref="G39:G40"/>
    <mergeCell ref="G31:G38"/>
    <mergeCell ref="A54:A58"/>
    <mergeCell ref="A39:A42"/>
    <mergeCell ref="B41:B42"/>
    <mergeCell ref="J37:J38"/>
    <mergeCell ref="A61:R61"/>
    <mergeCell ref="L31:L38"/>
    <mergeCell ref="K46:K48"/>
    <mergeCell ref="A1:U1"/>
    <mergeCell ref="E37:E38"/>
    <mergeCell ref="A10:S10"/>
    <mergeCell ref="A21:A23"/>
    <mergeCell ref="J8:L8"/>
    <mergeCell ref="E8:I8"/>
    <mergeCell ref="I11:K11"/>
    <mergeCell ref="J9:L9"/>
    <mergeCell ref="C21:C23"/>
    <mergeCell ref="D21:D23"/>
    <mergeCell ref="D31:D38"/>
    <mergeCell ref="T7:W7"/>
    <mergeCell ref="V12:W12"/>
    <mergeCell ref="L11:R11"/>
    <mergeCell ref="E9:I9"/>
    <mergeCell ref="A14:R14"/>
    <mergeCell ref="M21:M23"/>
    <mergeCell ref="N21:N23"/>
    <mergeCell ref="M31:M38"/>
    <mergeCell ref="R31:R38"/>
    <mergeCell ref="O49:O53"/>
    <mergeCell ref="D54:D58"/>
    <mergeCell ref="K54:K58"/>
    <mergeCell ref="P44:P45"/>
    <mergeCell ref="H31:H38"/>
    <mergeCell ref="P49:P53"/>
    <mergeCell ref="M54:M58"/>
    <mergeCell ref="N54:N58"/>
    <mergeCell ref="N39:N42"/>
    <mergeCell ref="O39:O42"/>
    <mergeCell ref="N31:N38"/>
    <mergeCell ref="H46:H47"/>
    <mergeCell ref="J54:J58"/>
    <mergeCell ref="L41:L42"/>
    <mergeCell ref="L39:L40"/>
    <mergeCell ref="I46:I47"/>
    <mergeCell ref="J46:J47"/>
    <mergeCell ref="L46:L47"/>
    <mergeCell ref="M44:M45"/>
    <mergeCell ref="N44:N45"/>
    <mergeCell ref="M26:M29"/>
    <mergeCell ref="N26:N29"/>
    <mergeCell ref="Q31:Q38"/>
    <mergeCell ref="Q44:Q45"/>
    <mergeCell ref="Q46:Q48"/>
    <mergeCell ref="O26:O29"/>
    <mergeCell ref="P26:P29"/>
    <mergeCell ref="E32:E35"/>
    <mergeCell ref="B21:B23"/>
    <mergeCell ref="K26:K29"/>
    <mergeCell ref="L26:L29"/>
    <mergeCell ref="R26:R29"/>
    <mergeCell ref="Q26:Q29"/>
    <mergeCell ref="K44:K45"/>
    <mergeCell ref="B44:B45"/>
    <mergeCell ref="L21:L23"/>
    <mergeCell ref="B37:B38"/>
    <mergeCell ref="E26:E29"/>
    <mergeCell ref="H26:H29"/>
    <mergeCell ref="O21:O23"/>
    <mergeCell ref="P21:P23"/>
    <mergeCell ref="F26:F29"/>
    <mergeCell ref="C41:C42"/>
    <mergeCell ref="M46:M48"/>
    <mergeCell ref="N46:N48"/>
    <mergeCell ref="O46:O48"/>
    <mergeCell ref="P46:P48"/>
    <mergeCell ref="F31:F38"/>
    <mergeCell ref="H21:H23"/>
    <mergeCell ref="A24:R24"/>
    <mergeCell ref="A30:R30"/>
    <mergeCell ref="R21:R23"/>
    <mergeCell ref="J21:J23"/>
    <mergeCell ref="D39:D42"/>
    <mergeCell ref="C31:C38"/>
    <mergeCell ref="M39:M42"/>
    <mergeCell ref="G26:G29"/>
    <mergeCell ref="K39:K42"/>
    <mergeCell ref="O31:O38"/>
    <mergeCell ref="P31:P38"/>
    <mergeCell ref="P39:P42"/>
  </mergeCells>
  <conditionalFormatting sqref="L25:Q25 Q26">
    <cfRule type="expression" dxfId="41" priority="116" stopIfTrue="1">
      <formula>L25="NC"</formula>
    </cfRule>
    <cfRule type="expression" dxfId="40" priority="117" stopIfTrue="1">
      <formula>L25="PE"</formula>
    </cfRule>
    <cfRule type="expression" dxfId="39" priority="118" stopIfTrue="1">
      <formula>L25="PA"</formula>
    </cfRule>
    <cfRule type="expression" dxfId="38" priority="119" stopIfTrue="1">
      <formula>L25="C"</formula>
    </cfRule>
  </conditionalFormatting>
  <conditionalFormatting sqref="L26:P26">
    <cfRule type="expression" dxfId="37" priority="108" stopIfTrue="1">
      <formula>L26="NC"</formula>
    </cfRule>
    <cfRule type="expression" dxfId="36" priority="109" stopIfTrue="1">
      <formula>L26="PE"</formula>
    </cfRule>
    <cfRule type="expression" dxfId="35" priority="110" stopIfTrue="1">
      <formula>L26="PA"</formula>
    </cfRule>
    <cfRule type="expression" dxfId="34" priority="111" stopIfTrue="1">
      <formula>L26="C"</formula>
    </cfRule>
  </conditionalFormatting>
  <conditionalFormatting sqref="I1 I6">
    <cfRule type="containsText" dxfId="33" priority="44" operator="containsText" text="Sin empezar">
      <formula>NOT(ISERROR(SEARCH("Sin empezar",I1)))</formula>
    </cfRule>
    <cfRule type="containsText" dxfId="32" priority="45" stopIfTrue="1" operator="containsText" text="En progreso">
      <formula>NOT(ISERROR(SEARCH("En progreso",I1)))</formula>
    </cfRule>
    <cfRule type="containsText" dxfId="31" priority="46" stopIfTrue="1" operator="containsText" text="Completado">
      <formula>NOT(ISERROR(SEARCH("Completado",I1)))</formula>
    </cfRule>
    <cfRule type="iconSet" priority="47">
      <iconSet iconSet="3Symbols2">
        <cfvo type="percent" val="0"/>
        <cfvo type="percent" val="33"/>
        <cfvo type="percent" val="67"/>
      </iconSet>
    </cfRule>
  </conditionalFormatting>
  <conditionalFormatting sqref="L59:P60 L62:P67 L15:P17 L21:P21 L31:P31 L39:P39 L49:Q49 L54:P54 L46:P46 L45 L43:P44 L48 L25:P26">
    <cfRule type="containsText" dxfId="30" priority="43" operator="containsText" text="Cumplido">
      <formula>NOT(ISERROR(SEARCH("Cumplido",L15)))</formula>
    </cfRule>
  </conditionalFormatting>
  <conditionalFormatting sqref="L59:P60 L62:P67 L15:P17 L21:P21 L31:P31 L39:P39 L49:Q49 L54:P54 L46:P46 L45 L43:P44 L48 L25:P26">
    <cfRule type="containsText" dxfId="29" priority="39" operator="containsText" text="N/A">
      <formula>NOT(ISERROR(SEARCH("N/A",L15)))</formula>
    </cfRule>
    <cfRule type="containsText" dxfId="28" priority="40" operator="containsText" text="No Cumplido">
      <formula>NOT(ISERROR(SEARCH("No Cumplido",L15)))</formula>
    </cfRule>
    <cfRule type="containsText" dxfId="27" priority="41" operator="containsText" text="Pendiente">
      <formula>NOT(ISERROR(SEARCH("Pendiente",L15)))</formula>
    </cfRule>
    <cfRule type="containsText" dxfId="26" priority="42" operator="containsText" text="Parcial">
      <formula>NOT(ISERROR(SEARCH("Parcial",L15)))</formula>
    </cfRule>
  </conditionalFormatting>
  <conditionalFormatting sqref="L15:P16">
    <cfRule type="expression" dxfId="25" priority="180" stopIfTrue="1">
      <formula>L15:L23="NC"</formula>
    </cfRule>
    <cfRule type="expression" dxfId="24" priority="181" stopIfTrue="1">
      <formula>L15:L23="PE"</formula>
    </cfRule>
    <cfRule type="expression" dxfId="23" priority="182" stopIfTrue="1">
      <formula>L15:L23="PA"</formula>
    </cfRule>
    <cfRule type="expression" dxfId="22" priority="183" stopIfTrue="1">
      <formula>L15:L23="C"</formula>
    </cfRule>
  </conditionalFormatting>
  <conditionalFormatting sqref="Q46">
    <cfRule type="containsText" dxfId="21" priority="28" operator="containsText" text="Cumplido">
      <formula>NOT(ISERROR(SEARCH("Cumplido",Q46)))</formula>
    </cfRule>
  </conditionalFormatting>
  <conditionalFormatting sqref="Q46">
    <cfRule type="containsText" dxfId="20" priority="24" operator="containsText" text="N/A">
      <formula>NOT(ISERROR(SEARCH("N/A",Q46)))</formula>
    </cfRule>
    <cfRule type="containsText" dxfId="19" priority="25" operator="containsText" text="No Cumplido">
      <formula>NOT(ISERROR(SEARCH("No Cumplido",Q46)))</formula>
    </cfRule>
    <cfRule type="containsText" dxfId="18" priority="26" operator="containsText" text="Pendiente">
      <formula>NOT(ISERROR(SEARCH("Pendiente",Q46)))</formula>
    </cfRule>
    <cfRule type="containsText" dxfId="17" priority="27" operator="containsText" text="Parcial">
      <formula>NOT(ISERROR(SEARCH("Parcial",Q46)))</formula>
    </cfRule>
  </conditionalFormatting>
  <conditionalFormatting sqref="R46">
    <cfRule type="containsText" dxfId="16" priority="23" operator="containsText" text="Cumplido">
      <formula>NOT(ISERROR(SEARCH("Cumplido",R46)))</formula>
    </cfRule>
  </conditionalFormatting>
  <conditionalFormatting sqref="R46">
    <cfRule type="containsText" dxfId="15" priority="19" operator="containsText" text="N/A">
      <formula>NOT(ISERROR(SEARCH("N/A",R46)))</formula>
    </cfRule>
    <cfRule type="containsText" dxfId="14" priority="20" operator="containsText" text="No Cumplido">
      <formula>NOT(ISERROR(SEARCH("No Cumplido",R46)))</formula>
    </cfRule>
    <cfRule type="containsText" dxfId="13" priority="21" operator="containsText" text="Pendiente">
      <formula>NOT(ISERROR(SEARCH("Pendiente",R46)))</formula>
    </cfRule>
    <cfRule type="containsText" dxfId="12" priority="22" operator="containsText" text="Parcial">
      <formula>NOT(ISERROR(SEARCH("Parcial",R46)))</formula>
    </cfRule>
  </conditionalFormatting>
  <conditionalFormatting sqref="L17:P17">
    <cfRule type="expression" dxfId="11" priority="206" stopIfTrue="1">
      <formula>L17:L26="NC"</formula>
    </cfRule>
    <cfRule type="expression" dxfId="10" priority="207" stopIfTrue="1">
      <formula>L17:L26="PE"</formula>
    </cfRule>
    <cfRule type="expression" dxfId="9" priority="208" stopIfTrue="1">
      <formula>L17:L26="PA"</formula>
    </cfRule>
    <cfRule type="expression" dxfId="8" priority="209" stopIfTrue="1">
      <formula>L17:L26="C"</formula>
    </cfRule>
  </conditionalFormatting>
  <conditionalFormatting sqref="Q16">
    <cfRule type="expression" dxfId="7" priority="5" stopIfTrue="1">
      <formula>Q16="NC"</formula>
    </cfRule>
    <cfRule type="expression" dxfId="6" priority="6" stopIfTrue="1">
      <formula>Q16="PE"</formula>
    </cfRule>
    <cfRule type="expression" dxfId="5" priority="7" stopIfTrue="1">
      <formula>Q16="PA"</formula>
    </cfRule>
    <cfRule type="expression" dxfId="4" priority="8" stopIfTrue="1">
      <formula>Q16="C"</formula>
    </cfRule>
  </conditionalFormatting>
  <conditionalFormatting sqref="Q15">
    <cfRule type="expression" dxfId="3" priority="1" stopIfTrue="1">
      <formula>Q15="NC"</formula>
    </cfRule>
    <cfRule type="expression" dxfId="2" priority="2" stopIfTrue="1">
      <formula>Q15="PE"</formula>
    </cfRule>
    <cfRule type="expression" dxfId="1" priority="3" stopIfTrue="1">
      <formula>Q15="PA"</formula>
    </cfRule>
    <cfRule type="expression" dxfId="0" priority="4" stopIfTrue="1">
      <formula>Q15="C"</formula>
    </cfRule>
  </conditionalFormatting>
  <dataValidations count="35">
    <dataValidation type="whole" operator="lessThanOrEqual" allowBlank="1" showInputMessage="1" showErrorMessage="1" sqref="Q64">
      <formula1>2</formula1>
    </dataValidation>
    <dataValidation type="whole" operator="lessThanOrEqual" allowBlank="1" showInputMessage="1" showErrorMessage="1" sqref="Q63 Q54:Q58 Q66:Q67 Q44:Q45">
      <formula1>4</formula1>
    </dataValidation>
    <dataValidation type="whole" operator="lessThanOrEqual" allowBlank="1" showInputMessage="1" showErrorMessage="1" sqref="Q59:Q60">
      <formula1>3</formula1>
    </dataValidation>
    <dataValidation type="whole" operator="lessThanOrEqual" allowBlank="1" showInputMessage="1" showErrorMessage="1" sqref="Q43">
      <formula1>5</formula1>
    </dataValidation>
    <dataValidation type="list" allowBlank="1" showInputMessage="1" showErrorMessage="1" sqref="S24:S44">
      <formula1>#REF!</formula1>
    </dataValidation>
    <dataValidation type="decimal" showInputMessage="1" showErrorMessage="1" sqref="E40:E42 E64">
      <formula1>2</formula1>
      <formula2>2</formula2>
    </dataValidation>
    <dataValidation type="decimal" showInputMessage="1" showErrorMessage="1" sqref="E15 E17:E20 E26:E29 E32:E39 E44 E47:E58 E63 E66">
      <formula1>4</formula1>
      <formula2>4</formula2>
    </dataValidation>
    <dataValidation type="decimal" showInputMessage="1" showErrorMessage="1" sqref="E16 E31 E62">
      <formula1>12</formula1>
      <formula2>12</formula2>
    </dataValidation>
    <dataValidation type="custom" allowBlank="1" showInputMessage="1" showErrorMessage="1" sqref="C31:C38 B32:B38 B16:B23 C15:C23 B25:C29">
      <formula1>B15</formula1>
    </dataValidation>
    <dataValidation type="decimal" showInputMessage="1" showErrorMessage="1" sqref="E43">
      <formula1>5</formula1>
      <formula2>5</formula2>
    </dataValidation>
    <dataValidation type="custom" showInputMessage="1" showErrorMessage="1" sqref="B31 B15 I46">
      <formula1>B15</formula1>
    </dataValidation>
    <dataValidation type="decimal" showInputMessage="1" showErrorMessage="1" sqref="E65">
      <formula1>1</formula1>
      <formula2>1</formula2>
    </dataValidation>
    <dataValidation type="whole" operator="lessThanOrEqual" allowBlank="1" showInputMessage="1" showErrorMessage="1" sqref="Q62">
      <formula1>12</formula1>
    </dataValidation>
    <dataValidation type="whole" operator="lessThanOrEqual" allowBlank="1" showInputMessage="1" showErrorMessage="1" sqref="Q65">
      <formula1>1</formula1>
    </dataValidation>
    <dataValidation type="custom" showInputMessage="1" showErrorMessage="1" sqref="B43:B44 B46:B60">
      <formula1>"SUMA(B43:B59)"</formula1>
    </dataValidation>
    <dataValidation type="custom" allowBlank="1" showInputMessage="1" showErrorMessage="1" sqref="B62:B67">
      <formula1>"SUMA(B61:B66)"</formula1>
    </dataValidation>
    <dataValidation type="custom" showInputMessage="1" showErrorMessage="1" sqref="D15:D23 D25:D29 D62:D67 D31:D44 D46:D60">
      <formula1>"SUMA(D15:D23;D25:D29;D31:D59;D61:D66)"</formula1>
    </dataValidation>
    <dataValidation type="decimal" allowBlank="1" showInputMessage="1" showErrorMessage="1" sqref="E67">
      <formula1>0</formula1>
      <formula2>0</formula2>
    </dataValidation>
    <dataValidation type="decimal" showInputMessage="1" showErrorMessage="1" sqref="E46">
      <formula1>8</formula1>
      <formula2>8</formula2>
    </dataValidation>
    <dataValidation type="decimal" allowBlank="1" showInputMessage="1" showErrorMessage="1" sqref="E21:E23 E25 E59:E60">
      <formula1>3</formula1>
      <formula2>3</formula2>
    </dataValidation>
    <dataValidation type="custom" showInputMessage="1" showErrorMessage="1" sqref="B39:B41">
      <formula1>SUM(B39:B42)</formula1>
    </dataValidation>
    <dataValidation type="custom" showInputMessage="1" showErrorMessage="1" sqref="C39:C40">
      <formula1>SUM(C39:D42)</formula1>
    </dataValidation>
    <dataValidation type="custom" showInputMessage="1" showErrorMessage="1" sqref="B42">
      <formula1>SUM(B42:B46)</formula1>
    </dataValidation>
    <dataValidation type="custom" showInputMessage="1" showErrorMessage="1" sqref="C43:C44">
      <formula1>SUM(C25:C41,C43:C49)</formula1>
    </dataValidation>
    <dataValidation type="custom" showInputMessage="1" showErrorMessage="1" sqref="C46:C47">
      <formula1>SUM(C27:C43,C46:C51)</formula1>
    </dataValidation>
    <dataValidation type="custom" showInputMessage="1" showErrorMessage="1" sqref="C48:C60 C62:C63">
      <formula1>SUM(C29:C46,C48:C53)</formula1>
    </dataValidation>
    <dataValidation type="custom" showInputMessage="1" showErrorMessage="1" sqref="C64:C67">
      <formula1>SUM(C46:C62,C64:C69)</formula1>
    </dataValidation>
    <dataValidation type="custom" showInputMessage="1" showErrorMessage="1" sqref="C41:C42">
      <formula1>SUM(C41:D45)</formula1>
    </dataValidation>
    <dataValidation type="decimal" allowBlank="1" showInputMessage="1" showErrorMessage="1" sqref="Q15 Q17:Q20 Q26:Q29 Q39:Q42 Q49:Q53">
      <formula1>0</formula1>
      <formula2>4</formula2>
    </dataValidation>
    <dataValidation type="decimal" allowBlank="1" showInputMessage="1" showErrorMessage="1" sqref="Q16 Q31:Q38">
      <formula1>0</formula1>
      <formula2>12</formula2>
    </dataValidation>
    <dataValidation type="decimal" allowBlank="1" showInputMessage="1" showErrorMessage="1" sqref="Q21:Q23 Q25">
      <formula1>0</formula1>
      <formula2>3</formula2>
    </dataValidation>
    <dataValidation type="whole" allowBlank="1" showInputMessage="1" showErrorMessage="1" sqref="Q46:Q48">
      <formula1>0</formula1>
      <formula2>8</formula2>
    </dataValidation>
    <dataValidation type="custom" allowBlank="1" showInputMessage="1" showErrorMessage="1" sqref="F15:H23 F62:H67">
      <formula1>"T1/T2/T3/T4"</formula1>
    </dataValidation>
    <dataValidation type="custom" allowBlank="1" showInputMessage="1" showErrorMessage="1" sqref="F25:H29">
      <formula1>"T4"</formula1>
    </dataValidation>
    <dataValidation type="custom" showInputMessage="1" showErrorMessage="1" sqref="F31:H60">
      <formula1>"T1/T2/T3/T4"</formula1>
    </dataValidation>
  </dataValidations>
  <printOptions horizontalCentered="1" verticalCentered="1"/>
  <pageMargins left="0.23622047244094491" right="0.23622047244094491" top="0.74803149606299213" bottom="0.74803149606299213" header="0.31496062992125984" footer="0.31496062992125984"/>
  <pageSetup scale="38" fitToHeight="0" orientation="landscape" r:id="rId1"/>
  <rowBreaks count="1" manualBreakCount="1">
    <brk id="62" max="2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Hoja1!$B$2:$B$6</xm:f>
          </x14:formula1>
          <xm:sqref>L59:L60 L54 L31 L39 L15:L17 L62:L67 L25:L26 L21 L43:L46 L48:L49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17"/>
  <sheetViews>
    <sheetView tabSelected="1" workbookViewId="0">
      <selection activeCell="D14" sqref="D14"/>
    </sheetView>
  </sheetViews>
  <sheetFormatPr baseColWidth="10" defaultColWidth="11.42578125" defaultRowHeight="15"/>
  <cols>
    <col min="2" max="2" width="15.85546875" customWidth="1"/>
    <col min="3" max="3" width="23.42578125" customWidth="1"/>
    <col min="4" max="4" width="18.42578125" style="71" customWidth="1"/>
    <col min="5" max="5" width="18.42578125" style="70" customWidth="1"/>
    <col min="7" max="7" width="0" hidden="1" customWidth="1"/>
    <col min="8" max="13" width="11.42578125" hidden="1" customWidth="1"/>
    <col min="14" max="14" width="0" hidden="1" customWidth="1"/>
  </cols>
  <sheetData>
    <row r="2" spans="2:13" ht="21">
      <c r="B2" s="468" t="s">
        <v>38</v>
      </c>
      <c r="C2" s="468"/>
      <c r="D2" s="468"/>
      <c r="E2" s="468"/>
    </row>
    <row r="3" spans="2:13" ht="15.75" thickBot="1">
      <c r="D3" s="74"/>
      <c r="E3" s="74"/>
    </row>
    <row r="4" spans="2:13" ht="31.5" customHeight="1" thickBot="1">
      <c r="B4" s="469" t="s">
        <v>120</v>
      </c>
      <c r="C4" s="470"/>
      <c r="D4" s="471" t="s">
        <v>119</v>
      </c>
      <c r="E4" s="472"/>
      <c r="H4" s="93" t="s">
        <v>4</v>
      </c>
      <c r="I4" s="93" t="s">
        <v>5</v>
      </c>
      <c r="J4" s="93" t="s">
        <v>27</v>
      </c>
      <c r="K4" s="93" t="s">
        <v>7</v>
      </c>
      <c r="L4" s="93" t="s">
        <v>26</v>
      </c>
      <c r="M4" s="94"/>
    </row>
    <row r="5" spans="2:13" ht="24.95" customHeight="1">
      <c r="B5" s="90" t="s">
        <v>29</v>
      </c>
      <c r="C5" s="84">
        <f>SUM('Evaluación PT 2019'!M15:M23,'Evaluación PT 2019'!M25:M29,'Evaluación PT 2019'!M31:M60,'Evaluación PT 2019'!M62:M67)</f>
        <v>15</v>
      </c>
      <c r="D5" s="78" t="s">
        <v>121</v>
      </c>
      <c r="E5" s="95">
        <f>H9/M9</f>
        <v>0.1</v>
      </c>
      <c r="F5" s="467"/>
      <c r="G5" s="467"/>
      <c r="H5" s="77">
        <f>COUNTIF('Evaluación PT 2019'!L15:L23,"CUMPLIDO")</f>
        <v>1</v>
      </c>
      <c r="I5" s="77">
        <f>COUNTIF('Evaluación PT 2019'!L15:L23,"PARCIAL")</f>
        <v>2</v>
      </c>
      <c r="J5" s="77">
        <f>COUNTIF('Evaluación PT 2019'!L15:L23,"PENDIENTE")</f>
        <v>0</v>
      </c>
      <c r="K5" s="77">
        <f>COUNTIF('Evaluación PT 2019'!L15:L23,"NO CUMPLIDO")</f>
        <v>1</v>
      </c>
      <c r="L5" s="77">
        <f>COUNTIF('Evaluación PT 2019'!L15:L23,"N/A")</f>
        <v>0</v>
      </c>
    </row>
    <row r="6" spans="2:13" ht="24.95" customHeight="1">
      <c r="B6" s="91" t="s">
        <v>30</v>
      </c>
      <c r="C6" s="85">
        <f>SUM('Evaluación PT 2019'!N15:N23,'Evaluación PT 2019'!N25:N29,'Evaluación PT 2019'!N31:N60,'Evaluación PT 2019'!N62:N67)</f>
        <v>9</v>
      </c>
      <c r="D6" s="79" t="s">
        <v>122</v>
      </c>
      <c r="E6" s="83">
        <f>I9/M9</f>
        <v>0.2</v>
      </c>
      <c r="F6" s="467"/>
      <c r="G6" s="467"/>
      <c r="H6" s="77">
        <f>COUNTIF('Evaluación PT 2019'!L25:L29,"CUMPLIDO")</f>
        <v>0</v>
      </c>
      <c r="I6" s="77">
        <f>COUNTIF('Evaluación PT 2019'!L25:L29,"PARCIAL")</f>
        <v>0</v>
      </c>
      <c r="J6" s="77">
        <f>COUNTIF('Evaluación PT 2019'!L25:L29,"PENDIENTE")</f>
        <v>1</v>
      </c>
      <c r="K6" s="77">
        <f>COUNTIF('Evaluación PT 2019'!L25:L29,"NO CUMPLIDO")</f>
        <v>0</v>
      </c>
      <c r="L6" s="77">
        <f>COUNTIF('Evaluación PT 2019'!L25:L29,"N/A")</f>
        <v>0</v>
      </c>
    </row>
    <row r="7" spans="2:13" ht="24.95" customHeight="1">
      <c r="B7" s="91" t="s">
        <v>31</v>
      </c>
      <c r="C7" s="84">
        <f>SUM('Evaluación PT 2019'!O15:O23,'Evaluación PT 2019'!O25:O29,'Evaluación PT 2019'!O31:O60,'Evaluación PT 2019'!O62:O67)</f>
        <v>0</v>
      </c>
      <c r="D7" s="80" t="s">
        <v>123</v>
      </c>
      <c r="E7" s="83">
        <f>J9/M9</f>
        <v>0.5</v>
      </c>
      <c r="F7" s="467"/>
      <c r="G7" s="467"/>
      <c r="H7" s="77">
        <f>COUNTIF('Evaluación PT 2019'!L31:L60,"CUMPLIDO")</f>
        <v>0</v>
      </c>
      <c r="I7" s="77">
        <f>COUNTIF('Evaluación PT 2019'!L31:L60,"PARCIAL")</f>
        <v>1</v>
      </c>
      <c r="J7" s="77">
        <f>COUNTIF('Evaluación PT 2019'!L31:L60,"PENDIENTE")</f>
        <v>6</v>
      </c>
      <c r="K7" s="77">
        <f>COUNTIF('Evaluación PT 2019'!L31:L60,"NO CUMPLIDO")</f>
        <v>2</v>
      </c>
      <c r="L7" s="77">
        <f>COUNTIF('Evaluación PT 2019'!L31:L60,"N/A")</f>
        <v>1</v>
      </c>
    </row>
    <row r="8" spans="2:13" ht="24.95" customHeight="1">
      <c r="B8" s="91" t="s">
        <v>32</v>
      </c>
      <c r="C8" s="84">
        <f>SUM('Evaluación PT 2019'!P15:P23,'Evaluación PT 2019'!P25:P29,'Evaluación PT 2019'!P31:P60,'Evaluación PT 2019'!P62:P67)</f>
        <v>0</v>
      </c>
      <c r="D8" s="81" t="s">
        <v>124</v>
      </c>
      <c r="E8" s="83">
        <f>K9/M9</f>
        <v>0.15</v>
      </c>
      <c r="F8" s="467"/>
      <c r="G8" s="467"/>
      <c r="H8" s="77">
        <f>COUNTIF('Evaluación PT 2019'!L62:L67,"CUMPLIDO")</f>
        <v>1</v>
      </c>
      <c r="I8" s="77">
        <f>COUNTIF('Evaluación PT 2019'!L62:L67,"PARCIAL")</f>
        <v>1</v>
      </c>
      <c r="J8" s="77">
        <f>COUNTIF('Evaluación PT 2019'!L62:L67,"PENDIENTE")</f>
        <v>3</v>
      </c>
      <c r="K8" s="77">
        <f>COUNTIF('Evaluación PT 2019'!L62:L67,"NO CUMPLIDO")</f>
        <v>0</v>
      </c>
      <c r="L8" s="77">
        <f>COUNTIF('Evaluación PT 2019'!L62:L67,"N/A")</f>
        <v>0</v>
      </c>
    </row>
    <row r="9" spans="2:13" ht="24.95" customHeight="1" thickBot="1">
      <c r="B9" s="92" t="s">
        <v>118</v>
      </c>
      <c r="C9" s="89"/>
      <c r="D9" s="82" t="s">
        <v>26</v>
      </c>
      <c r="E9" s="83">
        <f>L9/M9</f>
        <v>0.05</v>
      </c>
      <c r="H9" s="93">
        <f>SUM(H5:H8)</f>
        <v>2</v>
      </c>
      <c r="I9" s="93">
        <f>SUM(I5:I8)</f>
        <v>4</v>
      </c>
      <c r="J9" s="93">
        <f>SUM(J5:J8)</f>
        <v>10</v>
      </c>
      <c r="K9" s="93">
        <f>SUM(K5:K8)</f>
        <v>3</v>
      </c>
      <c r="L9" s="93">
        <f>SUM(L5:L8)</f>
        <v>1</v>
      </c>
      <c r="M9" s="93">
        <f>SUM(H9:L9)</f>
        <v>20</v>
      </c>
    </row>
    <row r="10" spans="2:13" ht="33.75" customHeight="1" thickBot="1">
      <c r="B10" s="75" t="s">
        <v>127</v>
      </c>
      <c r="C10" s="86">
        <f>(C5+C6+C7+C8)-C9</f>
        <v>24</v>
      </c>
      <c r="D10" s="87" t="s">
        <v>126</v>
      </c>
      <c r="E10" s="88">
        <f>E5+E6+E7+E8+E9</f>
        <v>1</v>
      </c>
    </row>
    <row r="13" spans="2:13">
      <c r="D13" s="73"/>
      <c r="E13" s="73"/>
    </row>
    <row r="16" spans="2:13">
      <c r="D16"/>
      <c r="E16"/>
    </row>
    <row r="17" spans="4:5">
      <c r="D17"/>
      <c r="E17"/>
    </row>
    <row r="18" spans="4:5">
      <c r="D18"/>
      <c r="E18"/>
    </row>
    <row r="19" spans="4:5">
      <c r="D19"/>
      <c r="E19"/>
    </row>
    <row r="26" spans="4:5">
      <c r="D26" s="72"/>
    </row>
    <row r="27" spans="4:5">
      <c r="D27" s="72"/>
    </row>
    <row r="33" spans="4:5">
      <c r="D33" s="72"/>
    </row>
    <row r="36" spans="4:5">
      <c r="D36" s="72"/>
      <c r="E36" s="72"/>
    </row>
    <row r="39" spans="4:5">
      <c r="D39" s="72"/>
      <c r="E39" s="72"/>
    </row>
    <row r="46" spans="4:5">
      <c r="D46" s="72"/>
    </row>
    <row r="50" spans="4:4">
      <c r="D50" s="72"/>
    </row>
    <row r="57" spans="4:4">
      <c r="D57" s="72"/>
    </row>
    <row r="63" spans="4:4">
      <c r="D63" s="72"/>
    </row>
    <row r="66" spans="4:4">
      <c r="D66" s="72"/>
    </row>
    <row r="68" spans="4:4">
      <c r="D68" s="72"/>
    </row>
    <row r="92" spans="4:4">
      <c r="D92" s="72"/>
    </row>
    <row r="94" spans="4:4">
      <c r="D94" s="72"/>
    </row>
    <row r="101" spans="4:5">
      <c r="D101" s="72"/>
      <c r="E101" s="72"/>
    </row>
    <row r="115" spans="4:5">
      <c r="D115" s="72"/>
      <c r="E115" s="72"/>
    </row>
    <row r="146" spans="4:4">
      <c r="D146" s="72"/>
    </row>
    <row r="157" spans="4:4">
      <c r="D157" s="72"/>
    </row>
    <row r="178" spans="4:5">
      <c r="D178" s="72"/>
    </row>
    <row r="180" spans="4:5">
      <c r="D180" s="72"/>
    </row>
    <row r="184" spans="4:5">
      <c r="E184" s="71"/>
    </row>
    <row r="185" spans="4:5">
      <c r="D185" s="72"/>
    </row>
    <row r="194" spans="4:4">
      <c r="D194" s="72"/>
    </row>
    <row r="195" spans="4:4">
      <c r="D195" s="72"/>
    </row>
    <row r="198" spans="4:4">
      <c r="D198" s="72"/>
    </row>
    <row r="201" spans="4:4">
      <c r="D201" s="72"/>
    </row>
    <row r="215" spans="4:5">
      <c r="D215" s="72"/>
      <c r="E215" s="72"/>
    </row>
    <row r="217" spans="4:5">
      <c r="D217" s="72"/>
      <c r="E217" s="72"/>
    </row>
  </sheetData>
  <sheetProtection sheet="1" objects="1" scenarios="1" selectLockedCells="1"/>
  <mergeCells count="7">
    <mergeCell ref="F7:G7"/>
    <mergeCell ref="F8:G8"/>
    <mergeCell ref="B2:E2"/>
    <mergeCell ref="B4:C4"/>
    <mergeCell ref="D4:E4"/>
    <mergeCell ref="F5:G5"/>
    <mergeCell ref="F6:G6"/>
  </mergeCells>
  <conditionalFormatting sqref="E212">
    <cfRule type="iconSet" priority="4">
      <iconSet iconSet="3TrafficLights2">
        <cfvo type="percent" val="0"/>
        <cfvo type="num" val="60"/>
        <cfvo type="num" val="70"/>
      </iconSet>
    </cfRule>
  </conditionalFormatting>
  <conditionalFormatting sqref="E202">
    <cfRule type="iconSet" priority="3">
      <iconSet iconSet="3TrafficLights2">
        <cfvo type="percent" val="0"/>
        <cfvo type="num" val="60"/>
        <cfvo type="num" val="70"/>
      </iconSet>
    </cfRule>
  </conditionalFormatting>
  <conditionalFormatting sqref="C10">
    <cfRule type="iconSet" priority="1">
      <iconSet iconSet="3Symbols">
        <cfvo type="percent" val="0"/>
        <cfvo type="num" val="60"/>
        <cfvo type="num" val="70"/>
      </iconSet>
    </cfRule>
  </conditionalFormatting>
  <pageMargins left="0.7" right="0.7" top="0.75" bottom="0.75" header="0.3" footer="0.3"/>
  <pageSetup paperSize="9" orientation="portrait" r:id="rId1"/>
  <ignoredErrors>
    <ignoredError sqref="E5:E10" evalError="1"/>
  </ignoredErrors>
  <extLst>
    <ext xmlns:x14="http://schemas.microsoft.com/office/spreadsheetml/2009/9/main" uri="{78C0D931-6437-407d-A8EE-F0AAD7539E65}">
      <x14:conditionalFormattings>
        <x14:conditionalFormatting xmlns:xm="http://schemas.microsoft.com/office/excel/2006/main">
          <x14:cfRule type="iconSet" priority="5" id="{5E804F70-9C31-468B-8D2D-28B3844DFF85}">
            <x14:iconSet custom="1">
              <x14:cfvo type="percent">
                <xm:f>0</xm:f>
              </x14:cfvo>
              <x14:cfvo type="num">
                <xm:f>60</xm:f>
              </x14:cfvo>
              <x14:cfvo type="num" gte="0">
                <xm:f>70</xm:f>
              </x14:cfvo>
              <x14:cfIcon iconSet="3Symbols" iconId="0"/>
              <x14:cfIcon iconSet="3Symbols" iconId="1"/>
              <x14:cfIcon iconSet="3Symbols" iconId="2"/>
            </x14:iconSet>
          </x14:cfRule>
          <xm:sqref>E161</xm:sqref>
        </x14:conditionalFormatting>
        <x14:conditionalFormatting xmlns:xm="http://schemas.microsoft.com/office/excel/2006/main">
          <x14:cfRule type="iconSet" priority="2" id="{52E8DBC2-F056-4BEE-A717-7E25F658322E}">
            <x14:iconSet custom="1">
              <x14:cfvo type="percent">
                <xm:f>0</xm:f>
              </x14:cfvo>
              <x14:cfvo type="num">
                <xm:f>60</xm:f>
              </x14:cfvo>
              <x14:cfvo type="num" gte="0">
                <xm:f>70</xm:f>
              </x14:cfvo>
              <x14:cfIcon iconSet="3Symbols" iconId="0"/>
              <x14:cfIcon iconSet="3Symbols" iconId="1"/>
              <x14:cfIcon iconSet="3Symbols" iconId="2"/>
            </x14:iconSet>
          </x14:cfRule>
          <xm:sqref>C10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7"/>
  <sheetViews>
    <sheetView topLeftCell="A2" workbookViewId="0">
      <selection activeCell="C15" sqref="C14:C15"/>
    </sheetView>
  </sheetViews>
  <sheetFormatPr baseColWidth="10" defaultColWidth="11.42578125" defaultRowHeight="15"/>
  <cols>
    <col min="2" max="2" width="11.42578125" customWidth="1"/>
  </cols>
  <sheetData>
    <row r="2" spans="2:2" ht="28.5">
      <c r="B2" s="76" t="s">
        <v>125</v>
      </c>
    </row>
    <row r="3" spans="2:2" ht="28.5">
      <c r="B3" s="76" t="s">
        <v>122</v>
      </c>
    </row>
    <row r="4" spans="2:2" ht="28.5">
      <c r="B4" s="76" t="s">
        <v>123</v>
      </c>
    </row>
    <row r="5" spans="2:2" ht="28.5">
      <c r="B5" s="76" t="s">
        <v>124</v>
      </c>
    </row>
    <row r="6" spans="2:2" ht="28.5">
      <c r="B6" s="76" t="s">
        <v>26</v>
      </c>
    </row>
    <row r="7" spans="2:2" ht="28.5">
      <c r="B7" s="76"/>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Evaluación PT 2019</vt:lpstr>
      <vt:lpstr>Resumen de resultados</vt:lpstr>
      <vt:lpstr>Hoja1</vt:lpstr>
      <vt:lpstr>'Evaluación PT 2019'!Área_de_impresión</vt:lpstr>
      <vt:lpstr>'Evaluación PT 2019'!Títulos_a_imprimir</vt:lpstr>
    </vt:vector>
  </TitlesOfParts>
  <Company>Windows User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DPD</dc:creator>
  <cp:lastModifiedBy>Carlos Acosta</cp:lastModifiedBy>
  <cp:lastPrinted>2018-02-28T17:38:19Z</cp:lastPrinted>
  <dcterms:created xsi:type="dcterms:W3CDTF">2014-10-03T18:34:35Z</dcterms:created>
  <dcterms:modified xsi:type="dcterms:W3CDTF">2019-07-26T13:26:46Z</dcterms:modified>
</cp:coreProperties>
</file>